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7795" windowHeight="14880"/>
  </bookViews>
  <sheets>
    <sheet name="отчет 2022 январь-июль" sheetId="2" r:id="rId1"/>
    <sheet name="сведения о нач. и оплач. ср-вах" sheetId="1" r:id="rId2"/>
  </sheets>
  <definedNames>
    <definedName name="_xlnm._FilterDatabase" localSheetId="1" hidden="1">'сведения о нач. и оплач. ср-вах'!$A$7:$AP$70</definedName>
  </definedNames>
  <calcPr calcId="114210"/>
</workbook>
</file>

<file path=xl/calcChain.xml><?xml version="1.0" encoding="utf-8"?>
<calcChain xmlns="http://schemas.openxmlformats.org/spreadsheetml/2006/main">
  <c r="O7" i="2"/>
  <c r="P7"/>
  <c r="Q7"/>
  <c r="AN7"/>
  <c r="AO7"/>
  <c r="L7"/>
  <c r="M7"/>
  <c r="G7"/>
  <c r="H7"/>
  <c r="P70" i="1"/>
  <c r="O70"/>
  <c r="N70"/>
  <c r="J70"/>
  <c r="I70"/>
  <c r="H70"/>
  <c r="G70"/>
  <c r="F70"/>
  <c r="P64"/>
  <c r="O64"/>
  <c r="N64"/>
  <c r="J64"/>
  <c r="I64"/>
  <c r="H64"/>
  <c r="G64"/>
  <c r="F64"/>
  <c r="P58"/>
  <c r="O58"/>
  <c r="N58"/>
  <c r="J58"/>
  <c r="I58"/>
  <c r="H58"/>
  <c r="G58"/>
  <c r="F58"/>
  <c r="P47"/>
  <c r="O47"/>
  <c r="N47"/>
  <c r="J47"/>
  <c r="I47"/>
  <c r="H47"/>
  <c r="G47"/>
  <c r="F47"/>
  <c r="P37"/>
  <c r="O37"/>
  <c r="N37"/>
  <c r="J37"/>
  <c r="I37"/>
  <c r="H37"/>
  <c r="G37"/>
  <c r="F37"/>
  <c r="P27"/>
  <c r="O27"/>
  <c r="N27"/>
  <c r="J27"/>
  <c r="I27"/>
  <c r="H27"/>
  <c r="G27"/>
  <c r="F27"/>
  <c r="P17"/>
  <c r="P71"/>
  <c r="O17"/>
  <c r="O71"/>
  <c r="N17"/>
  <c r="N71"/>
  <c r="J17"/>
  <c r="J71"/>
  <c r="I17"/>
  <c r="I71"/>
  <c r="H17"/>
  <c r="H71"/>
  <c r="G17"/>
  <c r="G71"/>
  <c r="F17"/>
  <c r="F71"/>
</calcChain>
</file>

<file path=xl/sharedStrings.xml><?xml version="1.0" encoding="utf-8"?>
<sst xmlns="http://schemas.openxmlformats.org/spreadsheetml/2006/main" count="318" uniqueCount="73">
  <si>
    <t xml:space="preserve"> Отчетные периоды:  Январь 2022 - Июль 2022</t>
  </si>
  <si>
    <t>ОП: 01.01.2022 - 01.07.2022</t>
  </si>
  <si>
    <t>OP</t>
  </si>
  <si>
    <t>адрес</t>
  </si>
  <si>
    <t>Принципал</t>
  </si>
  <si>
    <t>поставщик</t>
  </si>
  <si>
    <t>услуга</t>
  </si>
  <si>
    <t>Вх.сальдо</t>
  </si>
  <si>
    <t>Оплачено</t>
  </si>
  <si>
    <t>Корректировка задолженности</t>
  </si>
  <si>
    <t>Исх.сальдо</t>
  </si>
  <si>
    <t>расход ПО</t>
  </si>
  <si>
    <t>расход перерасчет</t>
  </si>
  <si>
    <t>Расход с учетом перерасчетов</t>
  </si>
  <si>
    <t>Сумма начислено</t>
  </si>
  <si>
    <t>Перерасчет по услуге</t>
  </si>
  <si>
    <t>Сумма  начислено с учетом  перерасчетов</t>
  </si>
  <si>
    <t>Площадь ПО</t>
  </si>
  <si>
    <t>Карпинск, ул.Попова, д.14</t>
  </si>
  <si>
    <t>ООО "УК "Дом"</t>
  </si>
  <si>
    <t>1000</t>
  </si>
  <si>
    <t>Госпошлина</t>
  </si>
  <si>
    <t>МУП "Карпинские коммунальные системы"</t>
  </si>
  <si>
    <t>Водоотвод (куб.м)</t>
  </si>
  <si>
    <t>Отопление (ГКал)</t>
  </si>
  <si>
    <t>Отопление-носитель (куб.м)</t>
  </si>
  <si>
    <t>Пов.коэф. ХВС</t>
  </si>
  <si>
    <t>ХВС (куб.м)</t>
  </si>
  <si>
    <t>МУП "Ресурс"</t>
  </si>
  <si>
    <t>ХВ при содерж. общ. имущ. (куб.м)</t>
  </si>
  <si>
    <t>Содержание жилья (кв.м)</t>
  </si>
  <si>
    <t>ЭЭ при содерж. общ. имущ. (кВт)</t>
  </si>
  <si>
    <t>МУП "Коммунальный комплекс"</t>
  </si>
  <si>
    <t>Фильтр:  с ГП,ЭС *  Карпинск *(ул)  Попова *д.14</t>
  </si>
  <si>
    <t>01.01.2022 Итог</t>
  </si>
  <si>
    <t>01.02.2022 Итог</t>
  </si>
  <si>
    <t>01.03.2022 Итог</t>
  </si>
  <si>
    <t>01.04.2022 Итог</t>
  </si>
  <si>
    <t>01.05.2022 Итог</t>
  </si>
  <si>
    <t>01.06.2022 Итог</t>
  </si>
  <si>
    <t>01.07.2022 Итог</t>
  </si>
  <si>
    <t>Общий итог</t>
  </si>
  <si>
    <t>Сумма начислено (предъявлено по счету)</t>
  </si>
  <si>
    <t>ПЛАН (ОТЧЕТ)2022год</t>
  </si>
  <si>
    <t>январь-июль</t>
  </si>
  <si>
    <t>№п/п</t>
  </si>
  <si>
    <t xml:space="preserve"> План 2022(январь-июль)без упр.,клининга</t>
  </si>
  <si>
    <t xml:space="preserve"> План 2022(январь-июль) управление</t>
  </si>
  <si>
    <t xml:space="preserve"> План 2022(январь-июль) клининг</t>
  </si>
  <si>
    <t xml:space="preserve"> Начислено 2022(январь-июль) ВСЕГО</t>
  </si>
  <si>
    <t>остаток  2021</t>
  </si>
  <si>
    <t>выполнено</t>
  </si>
  <si>
    <t>Выполнено всего  за 2022г.(январь-июль)</t>
  </si>
  <si>
    <t>остаток на 01.08.2022 с учетом долга 2021год</t>
  </si>
  <si>
    <t>долг по оплате на 01.08.2022</t>
  </si>
  <si>
    <t>(долг)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</si>
  <si>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</si>
  <si>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</si>
  <si>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</si>
  <si>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</si>
  <si>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</si>
  <si>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</si>
  <si>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</si>
  <si>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ЖКО</t>
  </si>
  <si>
    <t>управл.</t>
  </si>
  <si>
    <t>клининг</t>
  </si>
  <si>
    <t>ул. Попова, 14</t>
  </si>
  <si>
    <t>площадь</t>
  </si>
  <si>
    <t>тариф</t>
  </si>
  <si>
    <t>в месяц</t>
  </si>
  <si>
    <t>1 пол</t>
  </si>
  <si>
    <t>без упр.; клининга</t>
  </si>
  <si>
    <t>упр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</si>
</sst>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#,##0.0000"/>
  </numFmts>
  <fonts count="25">
    <font>
      <sz val="10"/>
      <color theme="1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23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b/>
      <i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10"/>
      <name val="Arial"/>
    </font>
    <font>
      <b/>
      <sz val="10"/>
      <name val="Arial"/>
      <family val="2"/>
      <charset val="204"/>
    </font>
    <font>
      <sz val="14"/>
      <name val="Arial"/>
    </font>
    <font>
      <b/>
      <sz val="12"/>
      <name val="Arial"/>
      <family val="2"/>
      <charset val="204"/>
    </font>
    <font>
      <b/>
      <sz val="12"/>
      <name val="Arial"/>
    </font>
    <font>
      <b/>
      <i/>
      <sz val="12"/>
      <name val="Arial"/>
      <family val="2"/>
      <charset val="204"/>
    </font>
    <font>
      <b/>
      <sz val="12"/>
      <color indexed="10"/>
      <name val="Arial"/>
    </font>
    <font>
      <sz val="10"/>
      <name val="Arial"/>
    </font>
    <font>
      <b/>
      <i/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i/>
      <sz val="11"/>
      <name val="Arial"/>
    </font>
    <font>
      <sz val="8"/>
      <color indexed="8"/>
      <name val="Arial Cyr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14" fontId="1" fillId="0" borderId="1" xfId="0" applyNumberFormat="1" applyFont="1" applyBorder="1"/>
    <xf numFmtId="49" fontId="1" fillId="0" borderId="1" xfId="0" applyNumberFormat="1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2" fillId="0" borderId="0" xfId="0" applyFont="1"/>
    <xf numFmtId="0" fontId="3" fillId="0" borderId="0" xfId="0" applyFont="1"/>
    <xf numFmtId="0" fontId="4" fillId="0" borderId="1" xfId="0" applyNumberFormat="1" applyFont="1" applyBorder="1"/>
    <xf numFmtId="14" fontId="4" fillId="0" borderId="1" xfId="0" applyNumberFormat="1" applyFont="1" applyBorder="1"/>
    <xf numFmtId="49" fontId="1" fillId="0" borderId="0" xfId="0" applyNumberFormat="1" applyFont="1" applyBorder="1"/>
    <xf numFmtId="14" fontId="4" fillId="0" borderId="0" xfId="0" applyNumberFormat="1" applyFont="1" applyBorder="1"/>
    <xf numFmtId="4" fontId="5" fillId="0" borderId="1" xfId="0" applyNumberFormat="1" applyFont="1" applyBorder="1"/>
    <xf numFmtId="164" fontId="5" fillId="0" borderId="1" xfId="0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0" fillId="0" borderId="0" xfId="0" applyFill="1"/>
    <xf numFmtId="0" fontId="9" fillId="0" borderId="0" xfId="0" applyFont="1" applyFill="1" applyBorder="1"/>
    <xf numFmtId="2" fontId="10" fillId="0" borderId="0" xfId="0" applyNumberFormat="1" applyFont="1" applyFill="1"/>
    <xf numFmtId="0" fontId="10" fillId="0" borderId="0" xfId="0" applyFont="1" applyFill="1"/>
    <xf numFmtId="0" fontId="11" fillId="0" borderId="0" xfId="0" applyFont="1"/>
    <xf numFmtId="0" fontId="12" fillId="0" borderId="2" xfId="0" applyFont="1" applyFill="1" applyBorder="1"/>
    <xf numFmtId="0" fontId="13" fillId="0" borderId="1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0" xfId="0" applyFill="1" applyBorder="1"/>
    <xf numFmtId="0" fontId="16" fillId="0" borderId="0" xfId="0" applyFont="1" applyFill="1" applyBorder="1" applyAlignment="1">
      <alignment horizontal="center" wrapText="1"/>
    </xf>
    <xf numFmtId="0" fontId="0" fillId="0" borderId="6" xfId="0" applyFill="1" applyBorder="1"/>
    <xf numFmtId="0" fontId="13" fillId="0" borderId="3" xfId="0" applyFont="1" applyFill="1" applyBorder="1" applyAlignment="1">
      <alignment horizontal="center"/>
    </xf>
    <xf numFmtId="0" fontId="0" fillId="0" borderId="7" xfId="0" applyFill="1" applyBorder="1"/>
    <xf numFmtId="0" fontId="14" fillId="0" borderId="7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7" xfId="0" applyFont="1" applyFill="1" applyBorder="1" applyAlignment="1">
      <alignment wrapText="1"/>
    </xf>
    <xf numFmtId="0" fontId="15" fillId="0" borderId="0" xfId="0" applyFont="1" applyFill="1" applyBorder="1" applyAlignment="1">
      <alignment horizontal="center" wrapText="1"/>
    </xf>
    <xf numFmtId="0" fontId="0" fillId="0" borderId="8" xfId="0" applyFill="1" applyBorder="1"/>
    <xf numFmtId="0" fontId="14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/>
    <xf numFmtId="2" fontId="18" fillId="0" borderId="1" xfId="0" applyNumberFormat="1" applyFont="1" applyFill="1" applyBorder="1"/>
    <xf numFmtId="2" fontId="19" fillId="0" borderId="1" xfId="0" applyNumberFormat="1" applyFont="1" applyFill="1" applyBorder="1"/>
    <xf numFmtId="0" fontId="12" fillId="0" borderId="1" xfId="0" applyFont="1" applyFill="1" applyBorder="1"/>
    <xf numFmtId="2" fontId="20" fillId="0" borderId="8" xfId="0" applyNumberFormat="1" applyFont="1" applyFill="1" applyBorder="1"/>
    <xf numFmtId="2" fontId="20" fillId="0" borderId="8" xfId="0" applyNumberFormat="1" applyFont="1" applyBorder="1"/>
    <xf numFmtId="2" fontId="21" fillId="0" borderId="8" xfId="0" applyNumberFormat="1" applyFont="1" applyFill="1" applyBorder="1"/>
    <xf numFmtId="2" fontId="14" fillId="0" borderId="8" xfId="0" applyNumberFormat="1" applyFont="1" applyFill="1" applyBorder="1" applyAlignment="1">
      <alignment horizontal="right"/>
    </xf>
    <xf numFmtId="0" fontId="14" fillId="0" borderId="1" xfId="0" applyFont="1" applyFill="1" applyBorder="1"/>
    <xf numFmtId="0" fontId="21" fillId="0" borderId="5" xfId="0" applyFont="1" applyFill="1" applyBorder="1"/>
    <xf numFmtId="0" fontId="21" fillId="0" borderId="0" xfId="0" applyFont="1" applyFill="1" applyBorder="1"/>
    <xf numFmtId="2" fontId="22" fillId="0" borderId="0" xfId="0" applyNumberFormat="1" applyFont="1" applyFill="1" applyBorder="1"/>
    <xf numFmtId="2" fontId="16" fillId="0" borderId="0" xfId="0" applyNumberFormat="1" applyFont="1" applyFill="1" applyBorder="1"/>
    <xf numFmtId="0" fontId="23" fillId="0" borderId="3" xfId="0" applyFont="1" applyFill="1" applyBorder="1"/>
    <xf numFmtId="2" fontId="23" fillId="0" borderId="3" xfId="0" applyNumberFormat="1" applyFont="1" applyFill="1" applyBorder="1" applyAlignment="1">
      <alignment wrapText="1"/>
    </xf>
    <xf numFmtId="0" fontId="23" fillId="0" borderId="3" xfId="0" applyFont="1" applyFill="1" applyBorder="1" applyAlignment="1">
      <alignment horizontal="center"/>
    </xf>
    <xf numFmtId="0" fontId="23" fillId="0" borderId="7" xfId="0" applyFont="1" applyFill="1" applyBorder="1"/>
    <xf numFmtId="2" fontId="23" fillId="0" borderId="7" xfId="0" applyNumberFormat="1" applyFont="1" applyFill="1" applyBorder="1" applyAlignment="1">
      <alignment wrapText="1"/>
    </xf>
    <xf numFmtId="2" fontId="23" fillId="0" borderId="8" xfId="0" applyNumberFormat="1" applyFont="1" applyFill="1" applyBorder="1" applyAlignment="1">
      <alignment wrapText="1"/>
    </xf>
    <xf numFmtId="2" fontId="23" fillId="0" borderId="7" xfId="0" applyNumberFormat="1" applyFont="1" applyFill="1" applyBorder="1"/>
    <xf numFmtId="0" fontId="24" fillId="0" borderId="7" xfId="0" applyFont="1" applyFill="1" applyBorder="1" applyAlignment="1">
      <alignment horizontal="center" vertical="top" wrapText="1"/>
    </xf>
    <xf numFmtId="2" fontId="21" fillId="0" borderId="1" xfId="0" applyNumberFormat="1" applyFont="1" applyFill="1" applyBorder="1"/>
    <xf numFmtId="0" fontId="16" fillId="0" borderId="7" xfId="0" applyFont="1" applyFill="1" applyBorder="1" applyAlignment="1">
      <alignment horizontal="center" wrapText="1"/>
    </xf>
    <xf numFmtId="0" fontId="16" fillId="0" borderId="7" xfId="0" applyFont="1" applyFill="1" applyBorder="1" applyAlignment="1">
      <alignment horizontal="center"/>
    </xf>
    <xf numFmtId="2" fontId="16" fillId="0" borderId="1" xfId="0" applyNumberFormat="1" applyFont="1" applyFill="1" applyBorder="1"/>
    <xf numFmtId="0" fontId="16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U7"/>
  <sheetViews>
    <sheetView tabSelected="1" workbookViewId="0">
      <selection activeCell="AP25" sqref="AP25"/>
    </sheetView>
  </sheetViews>
  <sheetFormatPr defaultRowHeight="12.75"/>
  <cols>
    <col min="2" max="2" width="25" customWidth="1"/>
    <col min="3" max="13" width="0" hidden="1" customWidth="1"/>
    <col min="40" max="40" width="24" customWidth="1"/>
    <col min="41" max="41" width="23.7109375" customWidth="1"/>
    <col min="42" max="42" width="15.42578125" customWidth="1"/>
  </cols>
  <sheetData>
    <row r="2" spans="1:47" ht="29.25" customHeight="1">
      <c r="A2" s="16"/>
      <c r="B2" s="17" t="s">
        <v>43</v>
      </c>
      <c r="C2" s="16"/>
      <c r="D2" s="18"/>
      <c r="E2" s="18"/>
      <c r="F2" s="18"/>
      <c r="G2" s="16"/>
      <c r="H2" s="16"/>
      <c r="I2" s="19"/>
      <c r="J2" s="19"/>
      <c r="K2" s="19"/>
      <c r="L2" s="16"/>
      <c r="M2" s="16"/>
      <c r="N2" s="16"/>
      <c r="O2" s="16"/>
      <c r="P2" s="16"/>
      <c r="Q2" s="16"/>
      <c r="R2" s="16"/>
      <c r="AS2" s="20"/>
      <c r="AU2" s="16"/>
    </row>
    <row r="3" spans="1:47" ht="29.25" customHeight="1">
      <c r="A3" s="16"/>
      <c r="B3" s="17" t="s">
        <v>44</v>
      </c>
      <c r="C3" s="16"/>
      <c r="D3" s="18"/>
      <c r="E3" s="18"/>
      <c r="F3" s="18"/>
      <c r="G3" s="16"/>
      <c r="H3" s="16"/>
      <c r="I3" s="19"/>
      <c r="J3" s="19"/>
      <c r="K3" s="19"/>
      <c r="L3" s="16"/>
      <c r="M3" s="16"/>
      <c r="N3" s="16"/>
      <c r="O3" s="16"/>
      <c r="P3" s="16"/>
      <c r="Q3" s="16"/>
      <c r="R3" s="16"/>
      <c r="AS3" s="20"/>
      <c r="AU3" s="16"/>
    </row>
    <row r="4" spans="1:47" ht="120.75" customHeight="1">
      <c r="A4" s="21" t="s">
        <v>45</v>
      </c>
      <c r="B4" s="22" t="s">
        <v>3</v>
      </c>
      <c r="C4" s="61" t="s">
        <v>67</v>
      </c>
      <c r="D4" s="62" t="s">
        <v>68</v>
      </c>
      <c r="E4" s="62"/>
      <c r="F4" s="62"/>
      <c r="G4" s="63" t="s">
        <v>69</v>
      </c>
      <c r="H4" s="63" t="s">
        <v>70</v>
      </c>
      <c r="I4" s="62" t="s">
        <v>68</v>
      </c>
      <c r="J4" s="62"/>
      <c r="K4" s="62"/>
      <c r="L4" s="63" t="s">
        <v>62</v>
      </c>
      <c r="M4" s="63" t="s">
        <v>62</v>
      </c>
      <c r="N4" s="23" t="s">
        <v>46</v>
      </c>
      <c r="O4" s="23" t="s">
        <v>47</v>
      </c>
      <c r="P4" s="23" t="s">
        <v>48</v>
      </c>
      <c r="Q4" s="23" t="s">
        <v>49</v>
      </c>
      <c r="R4" s="24" t="s">
        <v>50</v>
      </c>
      <c r="S4" s="74" t="s">
        <v>51</v>
      </c>
      <c r="T4" s="74"/>
      <c r="U4" s="74"/>
      <c r="V4" s="74" t="s">
        <v>51</v>
      </c>
      <c r="W4" s="74"/>
      <c r="X4" s="74"/>
      <c r="Y4" s="74" t="s">
        <v>51</v>
      </c>
      <c r="Z4" s="74"/>
      <c r="AA4" s="74"/>
      <c r="AB4" s="74" t="s">
        <v>51</v>
      </c>
      <c r="AC4" s="74"/>
      <c r="AD4" s="74"/>
      <c r="AE4" s="74" t="s">
        <v>51</v>
      </c>
      <c r="AF4" s="74"/>
      <c r="AG4" s="74"/>
      <c r="AH4" s="74" t="s">
        <v>51</v>
      </c>
      <c r="AI4" s="74"/>
      <c r="AJ4" s="74"/>
      <c r="AK4" s="74" t="s">
        <v>51</v>
      </c>
      <c r="AL4" s="74"/>
      <c r="AM4" s="74"/>
      <c r="AN4" s="25" t="s">
        <v>52</v>
      </c>
      <c r="AO4" s="73" t="s">
        <v>53</v>
      </c>
      <c r="AP4" s="26" t="s">
        <v>54</v>
      </c>
      <c r="AQ4" s="27"/>
      <c r="AR4" s="28"/>
      <c r="AS4" s="29"/>
      <c r="AT4" s="30"/>
    </row>
    <row r="5" spans="1:47" ht="24" customHeight="1">
      <c r="A5" s="31"/>
      <c r="B5" s="32"/>
      <c r="C5" s="64"/>
      <c r="D5" s="65" t="s">
        <v>71</v>
      </c>
      <c r="E5" s="65" t="s">
        <v>72</v>
      </c>
      <c r="F5" s="65" t="s">
        <v>65</v>
      </c>
      <c r="G5" s="66" t="s">
        <v>71</v>
      </c>
      <c r="H5" s="66" t="s">
        <v>71</v>
      </c>
      <c r="I5" s="66" t="s">
        <v>71</v>
      </c>
      <c r="J5" s="66" t="s">
        <v>72</v>
      </c>
      <c r="K5" s="66" t="s">
        <v>65</v>
      </c>
      <c r="L5" s="66" t="s">
        <v>71</v>
      </c>
      <c r="M5" s="66" t="s">
        <v>71</v>
      </c>
      <c r="N5" s="23"/>
      <c r="O5" s="23"/>
      <c r="P5" s="23"/>
      <c r="Q5" s="23"/>
      <c r="R5" s="34" t="s">
        <v>55</v>
      </c>
      <c r="S5" s="74" t="s">
        <v>56</v>
      </c>
      <c r="T5" s="74"/>
      <c r="U5" s="74"/>
      <c r="V5" s="74" t="s">
        <v>57</v>
      </c>
      <c r="W5" s="74"/>
      <c r="X5" s="74"/>
      <c r="Y5" s="74" t="s">
        <v>58</v>
      </c>
      <c r="Z5" s="74"/>
      <c r="AA5" s="74"/>
      <c r="AB5" s="74" t="s">
        <v>59</v>
      </c>
      <c r="AC5" s="74"/>
      <c r="AD5" s="74"/>
      <c r="AE5" s="74" t="s">
        <v>60</v>
      </c>
      <c r="AF5" s="74"/>
      <c r="AG5" s="74"/>
      <c r="AH5" s="74" t="s">
        <v>61</v>
      </c>
      <c r="AI5" s="74"/>
      <c r="AJ5" s="74"/>
      <c r="AK5" s="74" t="s">
        <v>62</v>
      </c>
      <c r="AL5" s="74"/>
      <c r="AM5" s="74"/>
      <c r="AN5" s="35"/>
      <c r="AO5" s="70"/>
      <c r="AP5" s="36"/>
      <c r="AQ5" s="27"/>
      <c r="AR5" s="28"/>
      <c r="AS5" s="37"/>
      <c r="AT5" s="30"/>
    </row>
    <row r="6" spans="1:47" ht="22.5" customHeight="1">
      <c r="A6" s="29"/>
      <c r="B6" s="38"/>
      <c r="C6" s="64"/>
      <c r="D6" s="67"/>
      <c r="E6" s="67"/>
      <c r="F6" s="67"/>
      <c r="G6" s="64"/>
      <c r="H6" s="68"/>
      <c r="I6" s="64"/>
      <c r="J6" s="64"/>
      <c r="K6" s="64"/>
      <c r="L6" s="64"/>
      <c r="M6" s="64"/>
      <c r="N6" s="39"/>
      <c r="O6" s="39"/>
      <c r="P6" s="39"/>
      <c r="Q6" s="39"/>
      <c r="R6" s="40"/>
      <c r="S6" s="41" t="s">
        <v>63</v>
      </c>
      <c r="T6" s="41" t="s">
        <v>64</v>
      </c>
      <c r="U6" s="41" t="s">
        <v>65</v>
      </c>
      <c r="V6" s="41" t="s">
        <v>63</v>
      </c>
      <c r="W6" s="41" t="s">
        <v>64</v>
      </c>
      <c r="X6" s="41" t="s">
        <v>65</v>
      </c>
      <c r="Y6" s="41" t="s">
        <v>63</v>
      </c>
      <c r="Z6" s="41" t="s">
        <v>64</v>
      </c>
      <c r="AA6" s="41" t="s">
        <v>65</v>
      </c>
      <c r="AB6" s="41" t="s">
        <v>63</v>
      </c>
      <c r="AC6" s="41" t="s">
        <v>64</v>
      </c>
      <c r="AD6" s="41" t="s">
        <v>65</v>
      </c>
      <c r="AE6" s="41" t="s">
        <v>63</v>
      </c>
      <c r="AF6" s="41" t="s">
        <v>64</v>
      </c>
      <c r="AG6" s="41" t="s">
        <v>65</v>
      </c>
      <c r="AH6" s="41" t="s">
        <v>63</v>
      </c>
      <c r="AI6" s="41" t="s">
        <v>64</v>
      </c>
      <c r="AJ6" s="41" t="s">
        <v>65</v>
      </c>
      <c r="AK6" s="41" t="s">
        <v>63</v>
      </c>
      <c r="AL6" s="41" t="s">
        <v>64</v>
      </c>
      <c r="AM6" s="41" t="s">
        <v>65</v>
      </c>
      <c r="AN6" s="42"/>
      <c r="AO6" s="71"/>
      <c r="AP6" s="33"/>
      <c r="AQ6" s="43"/>
      <c r="AR6" s="44"/>
      <c r="AS6" s="45"/>
      <c r="AT6" s="46"/>
    </row>
    <row r="7" spans="1:47" ht="15.75">
      <c r="A7" s="47">
        <v>1</v>
      </c>
      <c r="B7" s="47" t="s">
        <v>66</v>
      </c>
      <c r="C7" s="47">
        <v>494.2</v>
      </c>
      <c r="D7" s="48">
        <v>9.16</v>
      </c>
      <c r="E7" s="48">
        <v>3.7</v>
      </c>
      <c r="F7" s="48">
        <v>1.38</v>
      </c>
      <c r="G7" s="48">
        <f>C7*D7</f>
        <v>4526.8720000000003</v>
      </c>
      <c r="H7" s="49">
        <f>G7*6</f>
        <v>27161.232000000004</v>
      </c>
      <c r="I7" s="48">
        <v>9.16</v>
      </c>
      <c r="J7" s="48">
        <v>3.7</v>
      </c>
      <c r="K7" s="48">
        <v>1.38</v>
      </c>
      <c r="L7" s="48">
        <f>C7*I7</f>
        <v>4526.8720000000003</v>
      </c>
      <c r="M7" s="69">
        <f>L7*1</f>
        <v>4526.8720000000003</v>
      </c>
      <c r="N7" s="50">
        <v>31688.104000000003</v>
      </c>
      <c r="O7" s="50">
        <f>E7*C7*7</f>
        <v>12799.779999999999</v>
      </c>
      <c r="P7" s="50">
        <f>F7*C7*7</f>
        <v>4773.9719999999998</v>
      </c>
      <c r="Q7" s="50">
        <f>N7+O7+P7</f>
        <v>49261.856000000007</v>
      </c>
      <c r="R7" s="51">
        <v>-129491.98</v>
      </c>
      <c r="S7" s="52">
        <v>1500.09</v>
      </c>
      <c r="T7" s="52">
        <v>1828.54</v>
      </c>
      <c r="U7" s="52">
        <v>681.99599999999998</v>
      </c>
      <c r="V7" s="47">
        <v>1500.09</v>
      </c>
      <c r="W7" s="52">
        <v>1828.54</v>
      </c>
      <c r="X7" s="52">
        <v>681.99599999999998</v>
      </c>
      <c r="Y7" s="47">
        <v>1500.09</v>
      </c>
      <c r="Z7" s="52">
        <v>1828.54</v>
      </c>
      <c r="AA7" s="52">
        <v>681.99599999999998</v>
      </c>
      <c r="AB7" s="53">
        <v>1500.09</v>
      </c>
      <c r="AC7" s="52">
        <v>1828.54</v>
      </c>
      <c r="AD7" s="52">
        <v>681.99599999999998</v>
      </c>
      <c r="AE7" s="54">
        <v>0</v>
      </c>
      <c r="AF7" s="52">
        <v>1828.54</v>
      </c>
      <c r="AG7" s="52">
        <v>681.99599999999998</v>
      </c>
      <c r="AH7" s="54">
        <v>0</v>
      </c>
      <c r="AI7" s="52">
        <v>1828.54</v>
      </c>
      <c r="AJ7" s="52">
        <v>681.99599999999998</v>
      </c>
      <c r="AK7" s="54">
        <v>0</v>
      </c>
      <c r="AL7" s="52">
        <v>1828.54</v>
      </c>
      <c r="AM7" s="52">
        <v>681.99599999999998</v>
      </c>
      <c r="AN7" s="55">
        <f>SUM(S7:AM7)</f>
        <v>23574.112000000001</v>
      </c>
      <c r="AO7" s="72">
        <f>Q7+R7-AN7</f>
        <v>-103804.23599999998</v>
      </c>
      <c r="AP7" s="56">
        <v>141524.4</v>
      </c>
      <c r="AQ7" s="57"/>
      <c r="AR7" s="58"/>
      <c r="AS7" s="59"/>
      <c r="AT7" s="60"/>
    </row>
  </sheetData>
  <mergeCells count="14">
    <mergeCell ref="S4:U4"/>
    <mergeCell ref="V4:X4"/>
    <mergeCell ref="Y4:AA4"/>
    <mergeCell ref="AB4:AD4"/>
    <mergeCell ref="AE4:AG4"/>
    <mergeCell ref="AH4:AJ4"/>
    <mergeCell ref="AK4:AM4"/>
    <mergeCell ref="S5:U5"/>
    <mergeCell ref="V5:X5"/>
    <mergeCell ref="Y5:AA5"/>
    <mergeCell ref="AB5:AD5"/>
    <mergeCell ref="AE5:AG5"/>
    <mergeCell ref="AH5:AJ5"/>
    <mergeCell ref="AK5:AM5"/>
  </mergeCells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Q71"/>
  <sheetViews>
    <sheetView zoomScaleNormal="100" workbookViewId="0">
      <selection activeCell="C98" sqref="C98"/>
    </sheetView>
  </sheetViews>
  <sheetFormatPr defaultRowHeight="12.75" outlineLevelRow="2"/>
  <cols>
    <col min="2" max="2" width="25.7109375" customWidth="1"/>
    <col min="3" max="3" width="22" customWidth="1"/>
    <col min="4" max="5" width="28.42578125" customWidth="1"/>
    <col min="6" max="6" width="16.5703125" customWidth="1"/>
    <col min="7" max="7" width="13" customWidth="1"/>
    <col min="8" max="8" width="14.7109375" customWidth="1"/>
    <col min="9" max="9" width="12.5703125" customWidth="1"/>
    <col min="10" max="10" width="14" customWidth="1"/>
    <col min="14" max="14" width="10.5703125" customWidth="1"/>
    <col min="16" max="16" width="11.7109375" customWidth="1"/>
    <col min="17" max="17" width="10.140625" customWidth="1"/>
  </cols>
  <sheetData>
    <row r="1" spans="1:17" s="6" customFormat="1" ht="15.75">
      <c r="A1" s="7" t="s">
        <v>0</v>
      </c>
    </row>
    <row r="2" spans="1:17" s="6" customFormat="1" ht="15.75">
      <c r="A2" s="7" t="s">
        <v>33</v>
      </c>
    </row>
    <row r="3" spans="1:17" s="6" customFormat="1" ht="15.75">
      <c r="A3" s="7" t="s">
        <v>1</v>
      </c>
    </row>
    <row r="7" spans="1:17" s="15" customFormat="1" ht="48">
      <c r="A7" s="14" t="s">
        <v>2</v>
      </c>
      <c r="B7" s="14" t="s">
        <v>3</v>
      </c>
      <c r="C7" s="14" t="s">
        <v>4</v>
      </c>
      <c r="D7" s="14" t="s">
        <v>5</v>
      </c>
      <c r="E7" s="14" t="s">
        <v>6</v>
      </c>
      <c r="F7" s="14" t="s">
        <v>7</v>
      </c>
      <c r="G7" s="14" t="s">
        <v>42</v>
      </c>
      <c r="H7" s="14" t="s">
        <v>8</v>
      </c>
      <c r="I7" s="14" t="s">
        <v>9</v>
      </c>
      <c r="J7" s="14" t="s">
        <v>10</v>
      </c>
      <c r="K7" s="14" t="s">
        <v>11</v>
      </c>
      <c r="L7" s="14" t="s">
        <v>12</v>
      </c>
      <c r="M7" s="14" t="s">
        <v>13</v>
      </c>
      <c r="N7" s="14" t="s">
        <v>14</v>
      </c>
      <c r="O7" s="14" t="s">
        <v>15</v>
      </c>
      <c r="P7" s="14" t="s">
        <v>16</v>
      </c>
      <c r="Q7" s="14" t="s">
        <v>17</v>
      </c>
    </row>
    <row r="8" spans="1:17" hidden="1" outlineLevel="2">
      <c r="A8" s="1">
        <v>44562</v>
      </c>
      <c r="B8" s="2" t="s">
        <v>18</v>
      </c>
      <c r="C8" s="2" t="s">
        <v>19</v>
      </c>
      <c r="D8" s="2" t="s">
        <v>20</v>
      </c>
      <c r="E8" s="2" t="s">
        <v>21</v>
      </c>
      <c r="F8" s="3">
        <v>602.76</v>
      </c>
      <c r="G8" s="3">
        <v>0</v>
      </c>
      <c r="H8" s="3"/>
      <c r="I8" s="3"/>
      <c r="J8" s="3">
        <v>602.76</v>
      </c>
      <c r="K8" s="4">
        <v>0</v>
      </c>
      <c r="L8" s="4">
        <v>0</v>
      </c>
      <c r="M8" s="4">
        <v>0</v>
      </c>
      <c r="N8" s="3">
        <v>0</v>
      </c>
      <c r="O8" s="3">
        <v>0</v>
      </c>
      <c r="P8" s="3">
        <v>0</v>
      </c>
      <c r="Q8" s="5">
        <v>0</v>
      </c>
    </row>
    <row r="9" spans="1:17" hidden="1" outlineLevel="2">
      <c r="A9" s="1">
        <v>44562</v>
      </c>
      <c r="B9" s="2" t="s">
        <v>18</v>
      </c>
      <c r="C9" s="2" t="s">
        <v>19</v>
      </c>
      <c r="D9" s="2" t="s">
        <v>22</v>
      </c>
      <c r="E9" s="2" t="s">
        <v>23</v>
      </c>
      <c r="F9" s="3">
        <v>39.979999999999997</v>
      </c>
      <c r="G9" s="3">
        <v>0</v>
      </c>
      <c r="H9" s="3"/>
      <c r="I9" s="3"/>
      <c r="J9" s="3">
        <v>39.979999999999997</v>
      </c>
      <c r="K9" s="4">
        <v>0</v>
      </c>
      <c r="L9" s="4">
        <v>0</v>
      </c>
      <c r="M9" s="4">
        <v>0</v>
      </c>
      <c r="N9" s="3">
        <v>0</v>
      </c>
      <c r="O9" s="3">
        <v>0</v>
      </c>
      <c r="P9" s="3">
        <v>0</v>
      </c>
      <c r="Q9" s="5">
        <v>0</v>
      </c>
    </row>
    <row r="10" spans="1:17" hidden="1" outlineLevel="2">
      <c r="A10" s="1">
        <v>44562</v>
      </c>
      <c r="B10" s="2" t="s">
        <v>18</v>
      </c>
      <c r="C10" s="2" t="s">
        <v>19</v>
      </c>
      <c r="D10" s="2" t="s">
        <v>22</v>
      </c>
      <c r="E10" s="2" t="s">
        <v>24</v>
      </c>
      <c r="F10" s="3">
        <v>375.68</v>
      </c>
      <c r="G10" s="3">
        <v>0</v>
      </c>
      <c r="H10" s="3"/>
      <c r="I10" s="3"/>
      <c r="J10" s="3">
        <v>375.68</v>
      </c>
      <c r="K10" s="4">
        <v>0</v>
      </c>
      <c r="L10" s="4">
        <v>0</v>
      </c>
      <c r="M10" s="4">
        <v>0</v>
      </c>
      <c r="N10" s="3">
        <v>0</v>
      </c>
      <c r="O10" s="3">
        <v>0</v>
      </c>
      <c r="P10" s="3">
        <v>0</v>
      </c>
      <c r="Q10" s="5">
        <v>0</v>
      </c>
    </row>
    <row r="11" spans="1:17" hidden="1" outlineLevel="2">
      <c r="A11" s="1">
        <v>44562</v>
      </c>
      <c r="B11" s="2" t="s">
        <v>18</v>
      </c>
      <c r="C11" s="2" t="s">
        <v>19</v>
      </c>
      <c r="D11" s="2" t="s">
        <v>22</v>
      </c>
      <c r="E11" s="2" t="s">
        <v>25</v>
      </c>
      <c r="F11" s="3">
        <v>0.87</v>
      </c>
      <c r="G11" s="3">
        <v>0</v>
      </c>
      <c r="H11" s="3"/>
      <c r="I11" s="3"/>
      <c r="J11" s="3">
        <v>0.87</v>
      </c>
      <c r="K11" s="4">
        <v>0</v>
      </c>
      <c r="L11" s="4">
        <v>0</v>
      </c>
      <c r="M11" s="4">
        <v>0</v>
      </c>
      <c r="N11" s="3">
        <v>0</v>
      </c>
      <c r="O11" s="3">
        <v>0</v>
      </c>
      <c r="P11" s="3">
        <v>0</v>
      </c>
      <c r="Q11" s="5">
        <v>0</v>
      </c>
    </row>
    <row r="12" spans="1:17" hidden="1" outlineLevel="2">
      <c r="A12" s="1">
        <v>44562</v>
      </c>
      <c r="B12" s="2" t="s">
        <v>18</v>
      </c>
      <c r="C12" s="2" t="s">
        <v>19</v>
      </c>
      <c r="D12" s="2" t="s">
        <v>22</v>
      </c>
      <c r="E12" s="2" t="s">
        <v>26</v>
      </c>
      <c r="F12" s="3">
        <v>0.5</v>
      </c>
      <c r="G12" s="3">
        <v>0</v>
      </c>
      <c r="H12" s="3"/>
      <c r="I12" s="3"/>
      <c r="J12" s="3">
        <v>0.5</v>
      </c>
      <c r="K12" s="4">
        <v>0</v>
      </c>
      <c r="L12" s="4">
        <v>0</v>
      </c>
      <c r="M12" s="4">
        <v>0</v>
      </c>
      <c r="N12" s="3">
        <v>0</v>
      </c>
      <c r="O12" s="3">
        <v>0</v>
      </c>
      <c r="P12" s="3">
        <v>0</v>
      </c>
      <c r="Q12" s="5">
        <v>0</v>
      </c>
    </row>
    <row r="13" spans="1:17" hidden="1" outlineLevel="2">
      <c r="A13" s="1">
        <v>44562</v>
      </c>
      <c r="B13" s="2" t="s">
        <v>18</v>
      </c>
      <c r="C13" s="2" t="s">
        <v>19</v>
      </c>
      <c r="D13" s="2" t="s">
        <v>22</v>
      </c>
      <c r="E13" s="2" t="s">
        <v>27</v>
      </c>
      <c r="F13" s="3">
        <v>35.29</v>
      </c>
      <c r="G13" s="3">
        <v>0</v>
      </c>
      <c r="H13" s="3"/>
      <c r="I13" s="3"/>
      <c r="J13" s="3">
        <v>35.29</v>
      </c>
      <c r="K13" s="4">
        <v>0</v>
      </c>
      <c r="L13" s="4">
        <v>0</v>
      </c>
      <c r="M13" s="4">
        <v>0</v>
      </c>
      <c r="N13" s="3">
        <v>0</v>
      </c>
      <c r="O13" s="3">
        <v>0</v>
      </c>
      <c r="P13" s="3">
        <v>0</v>
      </c>
      <c r="Q13" s="5">
        <v>0</v>
      </c>
    </row>
    <row r="14" spans="1:17" hidden="1" outlineLevel="2">
      <c r="A14" s="1">
        <v>44562</v>
      </c>
      <c r="B14" s="2" t="s">
        <v>18</v>
      </c>
      <c r="C14" s="2" t="s">
        <v>19</v>
      </c>
      <c r="D14" s="2" t="s">
        <v>28</v>
      </c>
      <c r="E14" s="2" t="s">
        <v>29</v>
      </c>
      <c r="F14" s="3">
        <v>133.37</v>
      </c>
      <c r="G14" s="3">
        <v>54.16</v>
      </c>
      <c r="H14" s="3">
        <v>34.729999999999997</v>
      </c>
      <c r="I14" s="3">
        <v>0</v>
      </c>
      <c r="J14" s="3">
        <v>152.80000000000001</v>
      </c>
      <c r="K14" s="4">
        <v>1.8413999999999999</v>
      </c>
      <c r="L14" s="4">
        <v>0</v>
      </c>
      <c r="M14" s="4">
        <v>1.8413999999999999</v>
      </c>
      <c r="N14" s="3">
        <v>54.16</v>
      </c>
      <c r="O14" s="3">
        <v>0</v>
      </c>
      <c r="P14" s="3">
        <v>54.16</v>
      </c>
      <c r="Q14" s="5">
        <v>494.2</v>
      </c>
    </row>
    <row r="15" spans="1:17" outlineLevel="2">
      <c r="A15" s="1">
        <v>44562</v>
      </c>
      <c r="B15" s="2" t="s">
        <v>18</v>
      </c>
      <c r="C15" s="2" t="s">
        <v>19</v>
      </c>
      <c r="D15" s="2" t="s">
        <v>19</v>
      </c>
      <c r="E15" s="2" t="s">
        <v>30</v>
      </c>
      <c r="F15" s="3">
        <v>24098.87</v>
      </c>
      <c r="G15" s="3">
        <v>7037.41</v>
      </c>
      <c r="H15" s="3">
        <v>5175.79</v>
      </c>
      <c r="I15" s="3">
        <v>0</v>
      </c>
      <c r="J15" s="3">
        <v>25960.49</v>
      </c>
      <c r="K15" s="4">
        <v>494.2</v>
      </c>
      <c r="L15" s="4">
        <v>0</v>
      </c>
      <c r="M15" s="4">
        <v>494.2</v>
      </c>
      <c r="N15" s="3">
        <v>7037.41</v>
      </c>
      <c r="O15" s="3">
        <v>0</v>
      </c>
      <c r="P15" s="3">
        <v>7037.41</v>
      </c>
      <c r="Q15" s="5">
        <v>494.2</v>
      </c>
    </row>
    <row r="16" spans="1:17" hidden="1" outlineLevel="2">
      <c r="A16" s="1">
        <v>44562</v>
      </c>
      <c r="B16" s="2" t="s">
        <v>18</v>
      </c>
      <c r="C16" s="2" t="s">
        <v>19</v>
      </c>
      <c r="D16" s="2" t="s">
        <v>19</v>
      </c>
      <c r="E16" s="2" t="s">
        <v>31</v>
      </c>
      <c r="F16" s="3">
        <v>1694.79</v>
      </c>
      <c r="G16" s="3">
        <v>523.9</v>
      </c>
      <c r="H16" s="3">
        <v>399.52</v>
      </c>
      <c r="I16" s="3">
        <v>0</v>
      </c>
      <c r="J16" s="3">
        <v>1819.17</v>
      </c>
      <c r="K16" s="4">
        <v>116.42400000000001</v>
      </c>
      <c r="L16" s="4">
        <v>0</v>
      </c>
      <c r="M16" s="4">
        <v>116.42400000000001</v>
      </c>
      <c r="N16" s="3">
        <v>523.9</v>
      </c>
      <c r="O16" s="3">
        <v>0</v>
      </c>
      <c r="P16" s="3">
        <v>523.9</v>
      </c>
      <c r="Q16" s="5">
        <v>494.2</v>
      </c>
    </row>
    <row r="17" spans="1:17" ht="14.25" hidden="1" outlineLevel="1">
      <c r="A17" s="8" t="s">
        <v>34</v>
      </c>
      <c r="B17" s="2"/>
      <c r="C17" s="2"/>
      <c r="D17" s="2"/>
      <c r="E17" s="2"/>
      <c r="F17" s="12">
        <f>SUBTOTAL(9,F8:F16)</f>
        <v>24098.87</v>
      </c>
      <c r="G17" s="12">
        <f>SUBTOTAL(9,G8:G16)</f>
        <v>7037.41</v>
      </c>
      <c r="H17" s="12">
        <f>SUBTOTAL(9,H8:H16)</f>
        <v>5175.79</v>
      </c>
      <c r="I17" s="12">
        <f>SUBTOTAL(9,I8:I16)</f>
        <v>0</v>
      </c>
      <c r="J17" s="12">
        <f>SUBTOTAL(9,J8:J16)</f>
        <v>25960.49</v>
      </c>
      <c r="K17" s="13"/>
      <c r="L17" s="13"/>
      <c r="M17" s="13"/>
      <c r="N17" s="12">
        <f>SUBTOTAL(9,N8:N16)</f>
        <v>7037.41</v>
      </c>
      <c r="O17" s="12">
        <f>SUBTOTAL(9,O8:O16)</f>
        <v>0</v>
      </c>
      <c r="P17" s="12">
        <f>SUBTOTAL(9,P8:P16)</f>
        <v>7037.41</v>
      </c>
      <c r="Q17" s="5"/>
    </row>
    <row r="18" spans="1:17" hidden="1" outlineLevel="2">
      <c r="A18" s="1">
        <v>44593</v>
      </c>
      <c r="B18" s="2" t="s">
        <v>18</v>
      </c>
      <c r="C18" s="2" t="s">
        <v>19</v>
      </c>
      <c r="D18" s="2" t="s">
        <v>20</v>
      </c>
      <c r="E18" s="2" t="s">
        <v>21</v>
      </c>
      <c r="F18" s="3">
        <v>602.76</v>
      </c>
      <c r="G18" s="3">
        <v>0</v>
      </c>
      <c r="H18" s="3"/>
      <c r="I18" s="3"/>
      <c r="J18" s="3">
        <v>602.76</v>
      </c>
      <c r="K18" s="4">
        <v>0</v>
      </c>
      <c r="L18" s="4">
        <v>0</v>
      </c>
      <c r="M18" s="4">
        <v>0</v>
      </c>
      <c r="N18" s="3">
        <v>0</v>
      </c>
      <c r="O18" s="3">
        <v>0</v>
      </c>
      <c r="P18" s="3">
        <v>0</v>
      </c>
      <c r="Q18" s="5">
        <v>0</v>
      </c>
    </row>
    <row r="19" spans="1:17" hidden="1" outlineLevel="2">
      <c r="A19" s="1">
        <v>44593</v>
      </c>
      <c r="B19" s="2" t="s">
        <v>18</v>
      </c>
      <c r="C19" s="2" t="s">
        <v>19</v>
      </c>
      <c r="D19" s="2" t="s">
        <v>22</v>
      </c>
      <c r="E19" s="2" t="s">
        <v>23</v>
      </c>
      <c r="F19" s="3">
        <v>39.979999999999997</v>
      </c>
      <c r="G19" s="3">
        <v>0</v>
      </c>
      <c r="H19" s="3"/>
      <c r="I19" s="3"/>
      <c r="J19" s="3">
        <v>39.979999999999997</v>
      </c>
      <c r="K19" s="4">
        <v>0</v>
      </c>
      <c r="L19" s="4">
        <v>0</v>
      </c>
      <c r="M19" s="4">
        <v>0</v>
      </c>
      <c r="N19" s="3">
        <v>0</v>
      </c>
      <c r="O19" s="3">
        <v>0</v>
      </c>
      <c r="P19" s="3">
        <v>0</v>
      </c>
      <c r="Q19" s="5">
        <v>0</v>
      </c>
    </row>
    <row r="20" spans="1:17" hidden="1" outlineLevel="2">
      <c r="A20" s="1">
        <v>44593</v>
      </c>
      <c r="B20" s="2" t="s">
        <v>18</v>
      </c>
      <c r="C20" s="2" t="s">
        <v>19</v>
      </c>
      <c r="D20" s="2" t="s">
        <v>22</v>
      </c>
      <c r="E20" s="2" t="s">
        <v>24</v>
      </c>
      <c r="F20" s="3">
        <v>375.68</v>
      </c>
      <c r="G20" s="3">
        <v>0</v>
      </c>
      <c r="H20" s="3"/>
      <c r="I20" s="3"/>
      <c r="J20" s="3">
        <v>375.68</v>
      </c>
      <c r="K20" s="4">
        <v>0</v>
      </c>
      <c r="L20" s="4">
        <v>0</v>
      </c>
      <c r="M20" s="4">
        <v>0</v>
      </c>
      <c r="N20" s="3">
        <v>0</v>
      </c>
      <c r="O20" s="3">
        <v>0</v>
      </c>
      <c r="P20" s="3">
        <v>0</v>
      </c>
      <c r="Q20" s="5">
        <v>0</v>
      </c>
    </row>
    <row r="21" spans="1:17" hidden="1" outlineLevel="2">
      <c r="A21" s="1">
        <v>44593</v>
      </c>
      <c r="B21" s="2" t="s">
        <v>18</v>
      </c>
      <c r="C21" s="2" t="s">
        <v>19</v>
      </c>
      <c r="D21" s="2" t="s">
        <v>22</v>
      </c>
      <c r="E21" s="2" t="s">
        <v>25</v>
      </c>
      <c r="F21" s="3">
        <v>0.87</v>
      </c>
      <c r="G21" s="3">
        <v>0</v>
      </c>
      <c r="H21" s="3"/>
      <c r="I21" s="3"/>
      <c r="J21" s="3">
        <v>0.87</v>
      </c>
      <c r="K21" s="4">
        <v>0</v>
      </c>
      <c r="L21" s="4">
        <v>0</v>
      </c>
      <c r="M21" s="4">
        <v>0</v>
      </c>
      <c r="N21" s="3">
        <v>0</v>
      </c>
      <c r="O21" s="3">
        <v>0</v>
      </c>
      <c r="P21" s="3">
        <v>0</v>
      </c>
      <c r="Q21" s="5">
        <v>0</v>
      </c>
    </row>
    <row r="22" spans="1:17" hidden="1" outlineLevel="2">
      <c r="A22" s="1">
        <v>44593</v>
      </c>
      <c r="B22" s="2" t="s">
        <v>18</v>
      </c>
      <c r="C22" s="2" t="s">
        <v>19</v>
      </c>
      <c r="D22" s="2" t="s">
        <v>22</v>
      </c>
      <c r="E22" s="2" t="s">
        <v>26</v>
      </c>
      <c r="F22" s="3">
        <v>0.5</v>
      </c>
      <c r="G22" s="3">
        <v>0</v>
      </c>
      <c r="H22" s="3"/>
      <c r="I22" s="3"/>
      <c r="J22" s="3">
        <v>0.5</v>
      </c>
      <c r="K22" s="4">
        <v>0</v>
      </c>
      <c r="L22" s="4">
        <v>0</v>
      </c>
      <c r="M22" s="4">
        <v>0</v>
      </c>
      <c r="N22" s="3">
        <v>0</v>
      </c>
      <c r="O22" s="3">
        <v>0</v>
      </c>
      <c r="P22" s="3">
        <v>0</v>
      </c>
      <c r="Q22" s="5">
        <v>0</v>
      </c>
    </row>
    <row r="23" spans="1:17" hidden="1" outlineLevel="2">
      <c r="A23" s="1">
        <v>44593</v>
      </c>
      <c r="B23" s="2" t="s">
        <v>18</v>
      </c>
      <c r="C23" s="2" t="s">
        <v>19</v>
      </c>
      <c r="D23" s="2" t="s">
        <v>22</v>
      </c>
      <c r="E23" s="2" t="s">
        <v>27</v>
      </c>
      <c r="F23" s="3">
        <v>35.29</v>
      </c>
      <c r="G23" s="3">
        <v>0</v>
      </c>
      <c r="H23" s="3"/>
      <c r="I23" s="3"/>
      <c r="J23" s="3">
        <v>35.29</v>
      </c>
      <c r="K23" s="4">
        <v>0</v>
      </c>
      <c r="L23" s="4">
        <v>0</v>
      </c>
      <c r="M23" s="4">
        <v>0</v>
      </c>
      <c r="N23" s="3">
        <v>0</v>
      </c>
      <c r="O23" s="3">
        <v>0</v>
      </c>
      <c r="P23" s="3">
        <v>0</v>
      </c>
      <c r="Q23" s="5">
        <v>0</v>
      </c>
    </row>
    <row r="24" spans="1:17" hidden="1" outlineLevel="2">
      <c r="A24" s="1">
        <v>44593</v>
      </c>
      <c r="B24" s="2" t="s">
        <v>18</v>
      </c>
      <c r="C24" s="2" t="s">
        <v>19</v>
      </c>
      <c r="D24" s="2" t="s">
        <v>28</v>
      </c>
      <c r="E24" s="2" t="s">
        <v>29</v>
      </c>
      <c r="F24" s="3">
        <v>152.80000000000001</v>
      </c>
      <c r="G24" s="3">
        <v>54.16</v>
      </c>
      <c r="H24" s="3">
        <v>40.68</v>
      </c>
      <c r="I24" s="3">
        <v>0</v>
      </c>
      <c r="J24" s="3">
        <v>166.28</v>
      </c>
      <c r="K24" s="4">
        <v>1.8413999999999999</v>
      </c>
      <c r="L24" s="4">
        <v>0</v>
      </c>
      <c r="M24" s="4">
        <v>1.8413999999999999</v>
      </c>
      <c r="N24" s="3">
        <v>54.16</v>
      </c>
      <c r="O24" s="3">
        <v>0</v>
      </c>
      <c r="P24" s="3">
        <v>54.16</v>
      </c>
      <c r="Q24" s="5">
        <v>494.2</v>
      </c>
    </row>
    <row r="25" spans="1:17" outlineLevel="2">
      <c r="A25" s="1">
        <v>44593</v>
      </c>
      <c r="B25" s="2" t="s">
        <v>18</v>
      </c>
      <c r="C25" s="2" t="s">
        <v>19</v>
      </c>
      <c r="D25" s="2" t="s">
        <v>19</v>
      </c>
      <c r="E25" s="2" t="s">
        <v>30</v>
      </c>
      <c r="F25" s="3">
        <v>25960.49</v>
      </c>
      <c r="G25" s="3">
        <v>7037.41</v>
      </c>
      <c r="H25" s="3">
        <v>5315.79</v>
      </c>
      <c r="I25" s="3">
        <v>0</v>
      </c>
      <c r="J25" s="3">
        <v>27682.11</v>
      </c>
      <c r="K25" s="4">
        <v>494.2</v>
      </c>
      <c r="L25" s="4">
        <v>0</v>
      </c>
      <c r="M25" s="4">
        <v>494.2</v>
      </c>
      <c r="N25" s="3">
        <v>7037.41</v>
      </c>
      <c r="O25" s="3">
        <v>0</v>
      </c>
      <c r="P25" s="3">
        <v>7037.41</v>
      </c>
      <c r="Q25" s="5">
        <v>494.2</v>
      </c>
    </row>
    <row r="26" spans="1:17" hidden="1" outlineLevel="2">
      <c r="A26" s="1">
        <v>44593</v>
      </c>
      <c r="B26" s="2" t="s">
        <v>18</v>
      </c>
      <c r="C26" s="2" t="s">
        <v>19</v>
      </c>
      <c r="D26" s="2" t="s">
        <v>19</v>
      </c>
      <c r="E26" s="2" t="s">
        <v>31</v>
      </c>
      <c r="F26" s="3">
        <v>1819.17</v>
      </c>
      <c r="G26" s="3">
        <v>523.9</v>
      </c>
      <c r="H26" s="3">
        <v>396.53</v>
      </c>
      <c r="I26" s="3">
        <v>0</v>
      </c>
      <c r="J26" s="3">
        <v>1946.54</v>
      </c>
      <c r="K26" s="4">
        <v>116.42400000000001</v>
      </c>
      <c r="L26" s="4">
        <v>0</v>
      </c>
      <c r="M26" s="4">
        <v>116.42400000000001</v>
      </c>
      <c r="N26" s="3">
        <v>523.9</v>
      </c>
      <c r="O26" s="3">
        <v>0</v>
      </c>
      <c r="P26" s="3">
        <v>523.9</v>
      </c>
      <c r="Q26" s="5">
        <v>494.2</v>
      </c>
    </row>
    <row r="27" spans="1:17" ht="14.25" hidden="1" outlineLevel="1">
      <c r="A27" s="9" t="s">
        <v>35</v>
      </c>
      <c r="B27" s="2"/>
      <c r="C27" s="2"/>
      <c r="D27" s="2"/>
      <c r="E27" s="2"/>
      <c r="F27" s="12">
        <f>SUBTOTAL(9,F18:F26)</f>
        <v>25960.49</v>
      </c>
      <c r="G27" s="12">
        <f>SUBTOTAL(9,G18:G26)</f>
        <v>7037.41</v>
      </c>
      <c r="H27" s="12">
        <f>SUBTOTAL(9,H18:H26)</f>
        <v>5315.79</v>
      </c>
      <c r="I27" s="12">
        <f>SUBTOTAL(9,I18:I26)</f>
        <v>0</v>
      </c>
      <c r="J27" s="12">
        <f>SUBTOTAL(9,J18:J26)</f>
        <v>27682.11</v>
      </c>
      <c r="K27" s="13"/>
      <c r="L27" s="13"/>
      <c r="M27" s="13"/>
      <c r="N27" s="12">
        <f>SUBTOTAL(9,N18:N26)</f>
        <v>7037.41</v>
      </c>
      <c r="O27" s="12">
        <f>SUBTOTAL(9,O18:O26)</f>
        <v>0</v>
      </c>
      <c r="P27" s="12">
        <f>SUBTOTAL(9,P18:P26)</f>
        <v>7037.41</v>
      </c>
      <c r="Q27" s="5"/>
    </row>
    <row r="28" spans="1:17" hidden="1" outlineLevel="2">
      <c r="A28" s="1">
        <v>44621</v>
      </c>
      <c r="B28" s="2" t="s">
        <v>18</v>
      </c>
      <c r="C28" s="2" t="s">
        <v>19</v>
      </c>
      <c r="D28" s="2" t="s">
        <v>20</v>
      </c>
      <c r="E28" s="2" t="s">
        <v>21</v>
      </c>
      <c r="F28" s="3">
        <v>602.76</v>
      </c>
      <c r="G28" s="3">
        <v>0</v>
      </c>
      <c r="H28" s="3"/>
      <c r="I28" s="3"/>
      <c r="J28" s="3">
        <v>602.76</v>
      </c>
      <c r="K28" s="4">
        <v>0</v>
      </c>
      <c r="L28" s="4">
        <v>0</v>
      </c>
      <c r="M28" s="4">
        <v>0</v>
      </c>
      <c r="N28" s="3">
        <v>0</v>
      </c>
      <c r="O28" s="3">
        <v>0</v>
      </c>
      <c r="P28" s="3">
        <v>0</v>
      </c>
      <c r="Q28" s="5">
        <v>0</v>
      </c>
    </row>
    <row r="29" spans="1:17" hidden="1" outlineLevel="2">
      <c r="A29" s="1">
        <v>44621</v>
      </c>
      <c r="B29" s="2" t="s">
        <v>18</v>
      </c>
      <c r="C29" s="2" t="s">
        <v>19</v>
      </c>
      <c r="D29" s="2" t="s">
        <v>22</v>
      </c>
      <c r="E29" s="2" t="s">
        <v>23</v>
      </c>
      <c r="F29" s="3">
        <v>39.979999999999997</v>
      </c>
      <c r="G29" s="3">
        <v>0</v>
      </c>
      <c r="H29" s="3"/>
      <c r="I29" s="3"/>
      <c r="J29" s="3">
        <v>39.979999999999997</v>
      </c>
      <c r="K29" s="4">
        <v>0</v>
      </c>
      <c r="L29" s="4">
        <v>0</v>
      </c>
      <c r="M29" s="4">
        <v>0</v>
      </c>
      <c r="N29" s="3">
        <v>0</v>
      </c>
      <c r="O29" s="3">
        <v>0</v>
      </c>
      <c r="P29" s="3">
        <v>0</v>
      </c>
      <c r="Q29" s="5">
        <v>0</v>
      </c>
    </row>
    <row r="30" spans="1:17" hidden="1" outlineLevel="2">
      <c r="A30" s="1">
        <v>44621</v>
      </c>
      <c r="B30" s="2" t="s">
        <v>18</v>
      </c>
      <c r="C30" s="2" t="s">
        <v>19</v>
      </c>
      <c r="D30" s="2" t="s">
        <v>22</v>
      </c>
      <c r="E30" s="2" t="s">
        <v>24</v>
      </c>
      <c r="F30" s="3">
        <v>375.68</v>
      </c>
      <c r="G30" s="3">
        <v>0</v>
      </c>
      <c r="H30" s="3"/>
      <c r="I30" s="3"/>
      <c r="J30" s="3">
        <v>375.68</v>
      </c>
      <c r="K30" s="4">
        <v>0</v>
      </c>
      <c r="L30" s="4">
        <v>0</v>
      </c>
      <c r="M30" s="4">
        <v>0</v>
      </c>
      <c r="N30" s="3">
        <v>0</v>
      </c>
      <c r="O30" s="3">
        <v>0</v>
      </c>
      <c r="P30" s="3">
        <v>0</v>
      </c>
      <c r="Q30" s="5">
        <v>0</v>
      </c>
    </row>
    <row r="31" spans="1:17" hidden="1" outlineLevel="2">
      <c r="A31" s="1">
        <v>44621</v>
      </c>
      <c r="B31" s="2" t="s">
        <v>18</v>
      </c>
      <c r="C31" s="2" t="s">
        <v>19</v>
      </c>
      <c r="D31" s="2" t="s">
        <v>22</v>
      </c>
      <c r="E31" s="2" t="s">
        <v>25</v>
      </c>
      <c r="F31" s="3">
        <v>0.87</v>
      </c>
      <c r="G31" s="3">
        <v>0</v>
      </c>
      <c r="H31" s="3"/>
      <c r="I31" s="3"/>
      <c r="J31" s="3">
        <v>0.87</v>
      </c>
      <c r="K31" s="4">
        <v>0</v>
      </c>
      <c r="L31" s="4">
        <v>0</v>
      </c>
      <c r="M31" s="4">
        <v>0</v>
      </c>
      <c r="N31" s="3">
        <v>0</v>
      </c>
      <c r="O31" s="3">
        <v>0</v>
      </c>
      <c r="P31" s="3">
        <v>0</v>
      </c>
      <c r="Q31" s="5">
        <v>0</v>
      </c>
    </row>
    <row r="32" spans="1:17" hidden="1" outlineLevel="2">
      <c r="A32" s="1">
        <v>44621</v>
      </c>
      <c r="B32" s="2" t="s">
        <v>18</v>
      </c>
      <c r="C32" s="2" t="s">
        <v>19</v>
      </c>
      <c r="D32" s="2" t="s">
        <v>22</v>
      </c>
      <c r="E32" s="2" t="s">
        <v>26</v>
      </c>
      <c r="F32" s="3">
        <v>0.5</v>
      </c>
      <c r="G32" s="3">
        <v>0</v>
      </c>
      <c r="H32" s="3"/>
      <c r="I32" s="3"/>
      <c r="J32" s="3">
        <v>0.5</v>
      </c>
      <c r="K32" s="4">
        <v>0</v>
      </c>
      <c r="L32" s="4">
        <v>0</v>
      </c>
      <c r="M32" s="4">
        <v>0</v>
      </c>
      <c r="N32" s="3">
        <v>0</v>
      </c>
      <c r="O32" s="3">
        <v>0</v>
      </c>
      <c r="P32" s="3">
        <v>0</v>
      </c>
      <c r="Q32" s="5">
        <v>0</v>
      </c>
    </row>
    <row r="33" spans="1:17" hidden="1" outlineLevel="2">
      <c r="A33" s="1">
        <v>44621</v>
      </c>
      <c r="B33" s="2" t="s">
        <v>18</v>
      </c>
      <c r="C33" s="2" t="s">
        <v>19</v>
      </c>
      <c r="D33" s="2" t="s">
        <v>22</v>
      </c>
      <c r="E33" s="2" t="s">
        <v>27</v>
      </c>
      <c r="F33" s="3">
        <v>35.29</v>
      </c>
      <c r="G33" s="3">
        <v>0</v>
      </c>
      <c r="H33" s="3"/>
      <c r="I33" s="3"/>
      <c r="J33" s="3">
        <v>35.29</v>
      </c>
      <c r="K33" s="4">
        <v>0</v>
      </c>
      <c r="L33" s="4">
        <v>0</v>
      </c>
      <c r="M33" s="4">
        <v>0</v>
      </c>
      <c r="N33" s="3">
        <v>0</v>
      </c>
      <c r="O33" s="3">
        <v>0</v>
      </c>
      <c r="P33" s="3">
        <v>0</v>
      </c>
      <c r="Q33" s="5">
        <v>0</v>
      </c>
    </row>
    <row r="34" spans="1:17" hidden="1" outlineLevel="2">
      <c r="A34" s="1">
        <v>44621</v>
      </c>
      <c r="B34" s="2" t="s">
        <v>18</v>
      </c>
      <c r="C34" s="2" t="s">
        <v>19</v>
      </c>
      <c r="D34" s="2" t="s">
        <v>28</v>
      </c>
      <c r="E34" s="2" t="s">
        <v>29</v>
      </c>
      <c r="F34" s="3">
        <v>166.28</v>
      </c>
      <c r="G34" s="3">
        <v>54.16</v>
      </c>
      <c r="H34" s="3">
        <v>52.61</v>
      </c>
      <c r="I34" s="3">
        <v>0</v>
      </c>
      <c r="J34" s="3">
        <v>167.83</v>
      </c>
      <c r="K34" s="4">
        <v>1.8413999999999999</v>
      </c>
      <c r="L34" s="4">
        <v>0</v>
      </c>
      <c r="M34" s="4">
        <v>1.8413999999999999</v>
      </c>
      <c r="N34" s="3">
        <v>54.16</v>
      </c>
      <c r="O34" s="3">
        <v>0</v>
      </c>
      <c r="P34" s="3">
        <v>54.16</v>
      </c>
      <c r="Q34" s="5">
        <v>494.2</v>
      </c>
    </row>
    <row r="35" spans="1:17" outlineLevel="2">
      <c r="A35" s="1">
        <v>44621</v>
      </c>
      <c r="B35" s="2" t="s">
        <v>18</v>
      </c>
      <c r="C35" s="2" t="s">
        <v>19</v>
      </c>
      <c r="D35" s="2" t="s">
        <v>19</v>
      </c>
      <c r="E35" s="2" t="s">
        <v>30</v>
      </c>
      <c r="F35" s="3">
        <v>27682.11</v>
      </c>
      <c r="G35" s="3">
        <v>7037.41</v>
      </c>
      <c r="H35" s="3">
        <v>6891.64</v>
      </c>
      <c r="I35" s="3">
        <v>0</v>
      </c>
      <c r="J35" s="3">
        <v>27827.88</v>
      </c>
      <c r="K35" s="4">
        <v>494.2</v>
      </c>
      <c r="L35" s="4">
        <v>0</v>
      </c>
      <c r="M35" s="4">
        <v>494.2</v>
      </c>
      <c r="N35" s="3">
        <v>7037.41</v>
      </c>
      <c r="O35" s="3">
        <v>0</v>
      </c>
      <c r="P35" s="3">
        <v>7037.41</v>
      </c>
      <c r="Q35" s="5">
        <v>494.2</v>
      </c>
    </row>
    <row r="36" spans="1:17" hidden="1" outlineLevel="2">
      <c r="A36" s="1">
        <v>44621</v>
      </c>
      <c r="B36" s="2" t="s">
        <v>18</v>
      </c>
      <c r="C36" s="2" t="s">
        <v>19</v>
      </c>
      <c r="D36" s="2" t="s">
        <v>19</v>
      </c>
      <c r="E36" s="2" t="s">
        <v>31</v>
      </c>
      <c r="F36" s="3">
        <v>1946.54</v>
      </c>
      <c r="G36" s="3">
        <v>523.9</v>
      </c>
      <c r="H36" s="3">
        <v>514.29</v>
      </c>
      <c r="I36" s="3">
        <v>0</v>
      </c>
      <c r="J36" s="3">
        <v>1956.15</v>
      </c>
      <c r="K36" s="4">
        <v>116.42400000000001</v>
      </c>
      <c r="L36" s="4">
        <v>0</v>
      </c>
      <c r="M36" s="4">
        <v>116.42400000000001</v>
      </c>
      <c r="N36" s="3">
        <v>523.9</v>
      </c>
      <c r="O36" s="3">
        <v>0</v>
      </c>
      <c r="P36" s="3">
        <v>523.9</v>
      </c>
      <c r="Q36" s="5">
        <v>494.2</v>
      </c>
    </row>
    <row r="37" spans="1:17" ht="14.25" hidden="1" outlineLevel="1">
      <c r="A37" s="9" t="s">
        <v>36</v>
      </c>
      <c r="B37" s="2"/>
      <c r="C37" s="2"/>
      <c r="D37" s="2"/>
      <c r="E37" s="2"/>
      <c r="F37" s="12">
        <f>SUBTOTAL(9,F28:F36)</f>
        <v>27682.11</v>
      </c>
      <c r="G37" s="12">
        <f>SUBTOTAL(9,G28:G36)</f>
        <v>7037.41</v>
      </c>
      <c r="H37" s="12">
        <f>SUBTOTAL(9,H28:H36)</f>
        <v>6891.64</v>
      </c>
      <c r="I37" s="12">
        <f>SUBTOTAL(9,I28:I36)</f>
        <v>0</v>
      </c>
      <c r="J37" s="12">
        <f>SUBTOTAL(9,J28:J36)</f>
        <v>27827.88</v>
      </c>
      <c r="K37" s="13"/>
      <c r="L37" s="13"/>
      <c r="M37" s="13"/>
      <c r="N37" s="12">
        <f>SUBTOTAL(9,N28:N36)</f>
        <v>7037.41</v>
      </c>
      <c r="O37" s="12">
        <f>SUBTOTAL(9,O28:O36)</f>
        <v>0</v>
      </c>
      <c r="P37" s="12">
        <f>SUBTOTAL(9,P28:P36)</f>
        <v>7037.41</v>
      </c>
      <c r="Q37" s="5"/>
    </row>
    <row r="38" spans="1:17" hidden="1" outlineLevel="2">
      <c r="A38" s="1">
        <v>44652</v>
      </c>
      <c r="B38" s="2" t="s">
        <v>18</v>
      </c>
      <c r="C38" s="2" t="s">
        <v>19</v>
      </c>
      <c r="D38" s="2" t="s">
        <v>20</v>
      </c>
      <c r="E38" s="2" t="s">
        <v>21</v>
      </c>
      <c r="F38" s="3">
        <v>602.76</v>
      </c>
      <c r="G38" s="3">
        <v>0</v>
      </c>
      <c r="H38" s="3"/>
      <c r="I38" s="3"/>
      <c r="J38" s="3">
        <v>602.76</v>
      </c>
      <c r="K38" s="4">
        <v>0</v>
      </c>
      <c r="L38" s="4">
        <v>0</v>
      </c>
      <c r="M38" s="4">
        <v>0</v>
      </c>
      <c r="N38" s="3">
        <v>0</v>
      </c>
      <c r="O38" s="3">
        <v>0</v>
      </c>
      <c r="P38" s="3">
        <v>0</v>
      </c>
      <c r="Q38" s="5">
        <v>0</v>
      </c>
    </row>
    <row r="39" spans="1:17" hidden="1" outlineLevel="2">
      <c r="A39" s="1">
        <v>44652</v>
      </c>
      <c r="B39" s="2" t="s">
        <v>18</v>
      </c>
      <c r="C39" s="2" t="s">
        <v>19</v>
      </c>
      <c r="D39" s="2" t="s">
        <v>22</v>
      </c>
      <c r="E39" s="2" t="s">
        <v>23</v>
      </c>
      <c r="F39" s="3">
        <v>39.979999999999997</v>
      </c>
      <c r="G39" s="3">
        <v>0</v>
      </c>
      <c r="H39" s="3"/>
      <c r="I39" s="3"/>
      <c r="J39" s="3">
        <v>39.979999999999997</v>
      </c>
      <c r="K39" s="4">
        <v>0</v>
      </c>
      <c r="L39" s="4">
        <v>0</v>
      </c>
      <c r="M39" s="4">
        <v>0</v>
      </c>
      <c r="N39" s="3">
        <v>0</v>
      </c>
      <c r="O39" s="3">
        <v>0</v>
      </c>
      <c r="P39" s="3">
        <v>0</v>
      </c>
      <c r="Q39" s="5">
        <v>0</v>
      </c>
    </row>
    <row r="40" spans="1:17" hidden="1" outlineLevel="2">
      <c r="A40" s="1">
        <v>44652</v>
      </c>
      <c r="B40" s="2" t="s">
        <v>18</v>
      </c>
      <c r="C40" s="2" t="s">
        <v>19</v>
      </c>
      <c r="D40" s="2" t="s">
        <v>22</v>
      </c>
      <c r="E40" s="2" t="s">
        <v>24</v>
      </c>
      <c r="F40" s="3">
        <v>375.68</v>
      </c>
      <c r="G40" s="3">
        <v>0</v>
      </c>
      <c r="H40" s="3"/>
      <c r="I40" s="3"/>
      <c r="J40" s="3">
        <v>375.68</v>
      </c>
      <c r="K40" s="4">
        <v>0</v>
      </c>
      <c r="L40" s="4">
        <v>0</v>
      </c>
      <c r="M40" s="4">
        <v>0</v>
      </c>
      <c r="N40" s="3">
        <v>0</v>
      </c>
      <c r="O40" s="3">
        <v>0</v>
      </c>
      <c r="P40" s="3">
        <v>0</v>
      </c>
      <c r="Q40" s="5">
        <v>0</v>
      </c>
    </row>
    <row r="41" spans="1:17" hidden="1" outlineLevel="2">
      <c r="A41" s="1">
        <v>44652</v>
      </c>
      <c r="B41" s="2" t="s">
        <v>18</v>
      </c>
      <c r="C41" s="2" t="s">
        <v>19</v>
      </c>
      <c r="D41" s="2" t="s">
        <v>22</v>
      </c>
      <c r="E41" s="2" t="s">
        <v>25</v>
      </c>
      <c r="F41" s="3">
        <v>0.87</v>
      </c>
      <c r="G41" s="3">
        <v>0</v>
      </c>
      <c r="H41" s="3"/>
      <c r="I41" s="3"/>
      <c r="J41" s="3">
        <v>0.87</v>
      </c>
      <c r="K41" s="4">
        <v>0</v>
      </c>
      <c r="L41" s="4">
        <v>0</v>
      </c>
      <c r="M41" s="4">
        <v>0</v>
      </c>
      <c r="N41" s="3">
        <v>0</v>
      </c>
      <c r="O41" s="3">
        <v>0</v>
      </c>
      <c r="P41" s="3">
        <v>0</v>
      </c>
      <c r="Q41" s="5">
        <v>0</v>
      </c>
    </row>
    <row r="42" spans="1:17" hidden="1" outlineLevel="2">
      <c r="A42" s="1">
        <v>44652</v>
      </c>
      <c r="B42" s="2" t="s">
        <v>18</v>
      </c>
      <c r="C42" s="2" t="s">
        <v>19</v>
      </c>
      <c r="D42" s="2" t="s">
        <v>22</v>
      </c>
      <c r="E42" s="2" t="s">
        <v>26</v>
      </c>
      <c r="F42" s="3">
        <v>0.5</v>
      </c>
      <c r="G42" s="3">
        <v>0</v>
      </c>
      <c r="H42" s="3"/>
      <c r="I42" s="3"/>
      <c r="J42" s="3">
        <v>0.5</v>
      </c>
      <c r="K42" s="4">
        <v>0</v>
      </c>
      <c r="L42" s="4">
        <v>0</v>
      </c>
      <c r="M42" s="4">
        <v>0</v>
      </c>
      <c r="N42" s="3">
        <v>0</v>
      </c>
      <c r="O42" s="3">
        <v>0</v>
      </c>
      <c r="P42" s="3">
        <v>0</v>
      </c>
      <c r="Q42" s="5">
        <v>0</v>
      </c>
    </row>
    <row r="43" spans="1:17" hidden="1" outlineLevel="2">
      <c r="A43" s="1">
        <v>44652</v>
      </c>
      <c r="B43" s="2" t="s">
        <v>18</v>
      </c>
      <c r="C43" s="2" t="s">
        <v>19</v>
      </c>
      <c r="D43" s="2" t="s">
        <v>22</v>
      </c>
      <c r="E43" s="2" t="s">
        <v>27</v>
      </c>
      <c r="F43" s="3">
        <v>35.29</v>
      </c>
      <c r="G43" s="3">
        <v>0</v>
      </c>
      <c r="H43" s="3"/>
      <c r="I43" s="3"/>
      <c r="J43" s="3">
        <v>35.29</v>
      </c>
      <c r="K43" s="4">
        <v>0</v>
      </c>
      <c r="L43" s="4">
        <v>0</v>
      </c>
      <c r="M43" s="4">
        <v>0</v>
      </c>
      <c r="N43" s="3">
        <v>0</v>
      </c>
      <c r="O43" s="3">
        <v>0</v>
      </c>
      <c r="P43" s="3">
        <v>0</v>
      </c>
      <c r="Q43" s="5">
        <v>0</v>
      </c>
    </row>
    <row r="44" spans="1:17" hidden="1" outlineLevel="2">
      <c r="A44" s="1">
        <v>44652</v>
      </c>
      <c r="B44" s="2" t="s">
        <v>18</v>
      </c>
      <c r="C44" s="2" t="s">
        <v>19</v>
      </c>
      <c r="D44" s="2" t="s">
        <v>28</v>
      </c>
      <c r="E44" s="2" t="s">
        <v>29</v>
      </c>
      <c r="F44" s="3">
        <v>167.83</v>
      </c>
      <c r="G44" s="3">
        <v>54.16</v>
      </c>
      <c r="H44" s="3">
        <v>41.43</v>
      </c>
      <c r="I44" s="3">
        <v>0</v>
      </c>
      <c r="J44" s="3">
        <v>180.56</v>
      </c>
      <c r="K44" s="4">
        <v>1.8413999999999999</v>
      </c>
      <c r="L44" s="4">
        <v>0</v>
      </c>
      <c r="M44" s="4">
        <v>1.8413999999999999</v>
      </c>
      <c r="N44" s="3">
        <v>54.16</v>
      </c>
      <c r="O44" s="3">
        <v>0</v>
      </c>
      <c r="P44" s="3">
        <v>54.16</v>
      </c>
      <c r="Q44" s="5">
        <v>494.2</v>
      </c>
    </row>
    <row r="45" spans="1:17" outlineLevel="2">
      <c r="A45" s="1">
        <v>44652</v>
      </c>
      <c r="B45" s="2" t="s">
        <v>18</v>
      </c>
      <c r="C45" s="2" t="s">
        <v>19</v>
      </c>
      <c r="D45" s="2" t="s">
        <v>19</v>
      </c>
      <c r="E45" s="2" t="s">
        <v>30</v>
      </c>
      <c r="F45" s="3">
        <v>27827.88</v>
      </c>
      <c r="G45" s="3">
        <v>7037.41</v>
      </c>
      <c r="H45" s="3">
        <v>5388.03</v>
      </c>
      <c r="I45" s="3">
        <v>0</v>
      </c>
      <c r="J45" s="3">
        <v>29477.26</v>
      </c>
      <c r="K45" s="4">
        <v>494.2</v>
      </c>
      <c r="L45" s="4">
        <v>0</v>
      </c>
      <c r="M45" s="4">
        <v>494.2</v>
      </c>
      <c r="N45" s="3">
        <v>7037.41</v>
      </c>
      <c r="O45" s="3">
        <v>0</v>
      </c>
      <c r="P45" s="3">
        <v>7037.41</v>
      </c>
      <c r="Q45" s="5">
        <v>494.2</v>
      </c>
    </row>
    <row r="46" spans="1:17" hidden="1" outlineLevel="2">
      <c r="A46" s="1">
        <v>44652</v>
      </c>
      <c r="B46" s="2" t="s">
        <v>18</v>
      </c>
      <c r="C46" s="2" t="s">
        <v>19</v>
      </c>
      <c r="D46" s="2" t="s">
        <v>19</v>
      </c>
      <c r="E46" s="2" t="s">
        <v>31</v>
      </c>
      <c r="F46" s="3">
        <v>1956.15</v>
      </c>
      <c r="G46" s="3">
        <v>523.9</v>
      </c>
      <c r="H46" s="3">
        <v>401.25</v>
      </c>
      <c r="I46" s="3">
        <v>0</v>
      </c>
      <c r="J46" s="3">
        <v>2078.8000000000002</v>
      </c>
      <c r="K46" s="4">
        <v>116.42400000000001</v>
      </c>
      <c r="L46" s="4">
        <v>0</v>
      </c>
      <c r="M46" s="4">
        <v>116.42400000000001</v>
      </c>
      <c r="N46" s="3">
        <v>523.9</v>
      </c>
      <c r="O46" s="3">
        <v>0</v>
      </c>
      <c r="P46" s="3">
        <v>523.9</v>
      </c>
      <c r="Q46" s="5">
        <v>494.2</v>
      </c>
    </row>
    <row r="47" spans="1:17" ht="14.25" hidden="1" outlineLevel="1">
      <c r="A47" s="9" t="s">
        <v>37</v>
      </c>
      <c r="B47" s="2"/>
      <c r="C47" s="2"/>
      <c r="D47" s="2"/>
      <c r="E47" s="2"/>
      <c r="F47" s="12">
        <f>SUBTOTAL(9,F38:F46)</f>
        <v>27827.88</v>
      </c>
      <c r="G47" s="12">
        <f>SUBTOTAL(9,G38:G46)</f>
        <v>7037.41</v>
      </c>
      <c r="H47" s="12">
        <f>SUBTOTAL(9,H38:H46)</f>
        <v>5388.03</v>
      </c>
      <c r="I47" s="12">
        <f>SUBTOTAL(9,I38:I46)</f>
        <v>0</v>
      </c>
      <c r="J47" s="12">
        <f>SUBTOTAL(9,J38:J46)</f>
        <v>29477.26</v>
      </c>
      <c r="K47" s="13"/>
      <c r="L47" s="13"/>
      <c r="M47" s="13"/>
      <c r="N47" s="12">
        <f>SUBTOTAL(9,N38:N46)</f>
        <v>7037.41</v>
      </c>
      <c r="O47" s="12">
        <f>SUBTOTAL(9,O38:O46)</f>
        <v>0</v>
      </c>
      <c r="P47" s="12">
        <f>SUBTOTAL(9,P38:P46)</f>
        <v>7037.41</v>
      </c>
      <c r="Q47" s="5"/>
    </row>
    <row r="48" spans="1:17" hidden="1" outlineLevel="2">
      <c r="A48" s="1">
        <v>44682</v>
      </c>
      <c r="B48" s="2" t="s">
        <v>18</v>
      </c>
      <c r="C48" s="2" t="s">
        <v>19</v>
      </c>
      <c r="D48" s="2" t="s">
        <v>20</v>
      </c>
      <c r="E48" s="2" t="s">
        <v>21</v>
      </c>
      <c r="F48" s="3">
        <v>602.76</v>
      </c>
      <c r="G48" s="3">
        <v>0</v>
      </c>
      <c r="H48" s="3">
        <v>0</v>
      </c>
      <c r="I48" s="3">
        <v>199.97</v>
      </c>
      <c r="J48" s="3">
        <v>402.79</v>
      </c>
      <c r="K48" s="4">
        <v>0</v>
      </c>
      <c r="L48" s="4">
        <v>0</v>
      </c>
      <c r="M48" s="4">
        <v>0</v>
      </c>
      <c r="N48" s="3">
        <v>0</v>
      </c>
      <c r="O48" s="3">
        <v>0</v>
      </c>
      <c r="P48" s="3">
        <v>0</v>
      </c>
      <c r="Q48" s="5">
        <v>0</v>
      </c>
    </row>
    <row r="49" spans="1:17" hidden="1" outlineLevel="2">
      <c r="A49" s="1">
        <v>44682</v>
      </c>
      <c r="B49" s="2" t="s">
        <v>18</v>
      </c>
      <c r="C49" s="2" t="s">
        <v>19</v>
      </c>
      <c r="D49" s="2" t="s">
        <v>22</v>
      </c>
      <c r="E49" s="2" t="s">
        <v>23</v>
      </c>
      <c r="F49" s="3">
        <v>39.979999999999997</v>
      </c>
      <c r="G49" s="3">
        <v>0</v>
      </c>
      <c r="H49" s="3">
        <v>0</v>
      </c>
      <c r="I49" s="3">
        <v>39.979999999999997</v>
      </c>
      <c r="J49" s="3">
        <v>0</v>
      </c>
      <c r="K49" s="4">
        <v>0</v>
      </c>
      <c r="L49" s="4">
        <v>0</v>
      </c>
      <c r="M49" s="4">
        <v>0</v>
      </c>
      <c r="N49" s="3">
        <v>0</v>
      </c>
      <c r="O49" s="3">
        <v>0</v>
      </c>
      <c r="P49" s="3">
        <v>0</v>
      </c>
      <c r="Q49" s="5">
        <v>0</v>
      </c>
    </row>
    <row r="50" spans="1:17" hidden="1" outlineLevel="2">
      <c r="A50" s="1">
        <v>44682</v>
      </c>
      <c r="B50" s="2" t="s">
        <v>18</v>
      </c>
      <c r="C50" s="2" t="s">
        <v>19</v>
      </c>
      <c r="D50" s="2" t="s">
        <v>22</v>
      </c>
      <c r="E50" s="2" t="s">
        <v>24</v>
      </c>
      <c r="F50" s="3">
        <v>375.68</v>
      </c>
      <c r="G50" s="3">
        <v>0</v>
      </c>
      <c r="H50" s="3">
        <v>0</v>
      </c>
      <c r="I50" s="3">
        <v>375.68</v>
      </c>
      <c r="J50" s="3">
        <v>0</v>
      </c>
      <c r="K50" s="4">
        <v>0</v>
      </c>
      <c r="L50" s="4">
        <v>0</v>
      </c>
      <c r="M50" s="4">
        <v>0</v>
      </c>
      <c r="N50" s="3">
        <v>0</v>
      </c>
      <c r="O50" s="3">
        <v>0</v>
      </c>
      <c r="P50" s="3">
        <v>0</v>
      </c>
      <c r="Q50" s="5">
        <v>0</v>
      </c>
    </row>
    <row r="51" spans="1:17" hidden="1" outlineLevel="2">
      <c r="A51" s="1">
        <v>44682</v>
      </c>
      <c r="B51" s="2" t="s">
        <v>18</v>
      </c>
      <c r="C51" s="2" t="s">
        <v>19</v>
      </c>
      <c r="D51" s="2" t="s">
        <v>22</v>
      </c>
      <c r="E51" s="2" t="s">
        <v>25</v>
      </c>
      <c r="F51" s="3">
        <v>0.87</v>
      </c>
      <c r="G51" s="3">
        <v>0</v>
      </c>
      <c r="H51" s="3">
        <v>0</v>
      </c>
      <c r="I51" s="3">
        <v>0.87</v>
      </c>
      <c r="J51" s="3">
        <v>0</v>
      </c>
      <c r="K51" s="4">
        <v>0</v>
      </c>
      <c r="L51" s="4">
        <v>0</v>
      </c>
      <c r="M51" s="4">
        <v>0</v>
      </c>
      <c r="N51" s="3">
        <v>0</v>
      </c>
      <c r="O51" s="3">
        <v>0</v>
      </c>
      <c r="P51" s="3">
        <v>0</v>
      </c>
      <c r="Q51" s="5">
        <v>0</v>
      </c>
    </row>
    <row r="52" spans="1:17" hidden="1" outlineLevel="2">
      <c r="A52" s="1">
        <v>44682</v>
      </c>
      <c r="B52" s="2" t="s">
        <v>18</v>
      </c>
      <c r="C52" s="2" t="s">
        <v>19</v>
      </c>
      <c r="D52" s="2" t="s">
        <v>22</v>
      </c>
      <c r="E52" s="2" t="s">
        <v>26</v>
      </c>
      <c r="F52" s="3">
        <v>0.5</v>
      </c>
      <c r="G52" s="3">
        <v>0</v>
      </c>
      <c r="H52" s="3">
        <v>0</v>
      </c>
      <c r="I52" s="3">
        <v>0.5</v>
      </c>
      <c r="J52" s="3">
        <v>0</v>
      </c>
      <c r="K52" s="4">
        <v>0</v>
      </c>
      <c r="L52" s="4">
        <v>0</v>
      </c>
      <c r="M52" s="4">
        <v>0</v>
      </c>
      <c r="N52" s="3">
        <v>0</v>
      </c>
      <c r="O52" s="3">
        <v>0</v>
      </c>
      <c r="P52" s="3">
        <v>0</v>
      </c>
      <c r="Q52" s="5">
        <v>0</v>
      </c>
    </row>
    <row r="53" spans="1:17" hidden="1" outlineLevel="2">
      <c r="A53" s="1">
        <v>44682</v>
      </c>
      <c r="B53" s="2" t="s">
        <v>18</v>
      </c>
      <c r="C53" s="2" t="s">
        <v>19</v>
      </c>
      <c r="D53" s="2" t="s">
        <v>22</v>
      </c>
      <c r="E53" s="2" t="s">
        <v>27</v>
      </c>
      <c r="F53" s="3">
        <v>35.29</v>
      </c>
      <c r="G53" s="3">
        <v>0</v>
      </c>
      <c r="H53" s="3">
        <v>0</v>
      </c>
      <c r="I53" s="3">
        <v>35.29</v>
      </c>
      <c r="J53" s="3">
        <v>0</v>
      </c>
      <c r="K53" s="4">
        <v>0</v>
      </c>
      <c r="L53" s="4">
        <v>0</v>
      </c>
      <c r="M53" s="4">
        <v>0</v>
      </c>
      <c r="N53" s="3">
        <v>0</v>
      </c>
      <c r="O53" s="3">
        <v>0</v>
      </c>
      <c r="P53" s="3">
        <v>0</v>
      </c>
      <c r="Q53" s="5">
        <v>0</v>
      </c>
    </row>
    <row r="54" spans="1:17" hidden="1" outlineLevel="2">
      <c r="A54" s="1">
        <v>44682</v>
      </c>
      <c r="B54" s="2" t="s">
        <v>18</v>
      </c>
      <c r="C54" s="2" t="s">
        <v>19</v>
      </c>
      <c r="D54" s="2" t="s">
        <v>32</v>
      </c>
      <c r="E54" s="2" t="s">
        <v>29</v>
      </c>
      <c r="F54" s="3">
        <v>0</v>
      </c>
      <c r="G54" s="3">
        <v>54.16</v>
      </c>
      <c r="H54" s="3"/>
      <c r="I54" s="3"/>
      <c r="J54" s="3">
        <v>54.16</v>
      </c>
      <c r="K54" s="4">
        <v>1.8413999999999999</v>
      </c>
      <c r="L54" s="4">
        <v>0</v>
      </c>
      <c r="M54" s="4">
        <v>1.8413999999999999</v>
      </c>
      <c r="N54" s="3">
        <v>54.16</v>
      </c>
      <c r="O54" s="3">
        <v>0</v>
      </c>
      <c r="P54" s="3">
        <v>54.16</v>
      </c>
      <c r="Q54" s="5">
        <v>494.2</v>
      </c>
    </row>
    <row r="55" spans="1:17" hidden="1" outlineLevel="2">
      <c r="A55" s="1">
        <v>44682</v>
      </c>
      <c r="B55" s="2" t="s">
        <v>18</v>
      </c>
      <c r="C55" s="2" t="s">
        <v>19</v>
      </c>
      <c r="D55" s="2" t="s">
        <v>28</v>
      </c>
      <c r="E55" s="2" t="s">
        <v>29</v>
      </c>
      <c r="F55" s="3">
        <v>180.56</v>
      </c>
      <c r="G55" s="3">
        <v>0</v>
      </c>
      <c r="H55" s="3">
        <v>41.59</v>
      </c>
      <c r="I55" s="3">
        <v>110.9</v>
      </c>
      <c r="J55" s="3">
        <v>28.07</v>
      </c>
      <c r="K55" s="4">
        <v>0</v>
      </c>
      <c r="L55" s="4">
        <v>0</v>
      </c>
      <c r="M55" s="4">
        <v>0</v>
      </c>
      <c r="N55" s="3">
        <v>0</v>
      </c>
      <c r="O55" s="3">
        <v>0</v>
      </c>
      <c r="P55" s="3">
        <v>0</v>
      </c>
      <c r="Q55" s="5">
        <v>0</v>
      </c>
    </row>
    <row r="56" spans="1:17" outlineLevel="2">
      <c r="A56" s="1">
        <v>44682</v>
      </c>
      <c r="B56" s="2" t="s">
        <v>18</v>
      </c>
      <c r="C56" s="2" t="s">
        <v>19</v>
      </c>
      <c r="D56" s="2" t="s">
        <v>19</v>
      </c>
      <c r="E56" s="2" t="s">
        <v>30</v>
      </c>
      <c r="F56" s="3">
        <v>29477.26</v>
      </c>
      <c r="G56" s="3">
        <v>7037.41</v>
      </c>
      <c r="H56" s="3">
        <v>5407.34</v>
      </c>
      <c r="I56" s="3">
        <v>21039.47</v>
      </c>
      <c r="J56" s="3">
        <v>10067.86</v>
      </c>
      <c r="K56" s="4">
        <v>494.2</v>
      </c>
      <c r="L56" s="4">
        <v>0</v>
      </c>
      <c r="M56" s="4">
        <v>494.2</v>
      </c>
      <c r="N56" s="3">
        <v>7037.41</v>
      </c>
      <c r="O56" s="3">
        <v>0</v>
      </c>
      <c r="P56" s="3">
        <v>7037.41</v>
      </c>
      <c r="Q56" s="5">
        <v>494.2</v>
      </c>
    </row>
    <row r="57" spans="1:17" hidden="1" outlineLevel="2">
      <c r="A57" s="1">
        <v>44682</v>
      </c>
      <c r="B57" s="2" t="s">
        <v>18</v>
      </c>
      <c r="C57" s="2" t="s">
        <v>19</v>
      </c>
      <c r="D57" s="2" t="s">
        <v>19</v>
      </c>
      <c r="E57" s="2" t="s">
        <v>31</v>
      </c>
      <c r="F57" s="3">
        <v>2078.8000000000002</v>
      </c>
      <c r="G57" s="3">
        <v>523.9</v>
      </c>
      <c r="H57" s="3">
        <v>402.59</v>
      </c>
      <c r="I57" s="3">
        <v>1408.03</v>
      </c>
      <c r="J57" s="3">
        <v>792.08</v>
      </c>
      <c r="K57" s="4">
        <v>116.42400000000001</v>
      </c>
      <c r="L57" s="4">
        <v>0</v>
      </c>
      <c r="M57" s="4">
        <v>116.42400000000001</v>
      </c>
      <c r="N57" s="3">
        <v>523.9</v>
      </c>
      <c r="O57" s="3">
        <v>0</v>
      </c>
      <c r="P57" s="3">
        <v>523.9</v>
      </c>
      <c r="Q57" s="5">
        <v>494.2</v>
      </c>
    </row>
    <row r="58" spans="1:17" ht="14.25" hidden="1" outlineLevel="1">
      <c r="A58" s="9" t="s">
        <v>38</v>
      </c>
      <c r="B58" s="2"/>
      <c r="C58" s="2"/>
      <c r="D58" s="2"/>
      <c r="E58" s="2"/>
      <c r="F58" s="12">
        <f>SUBTOTAL(9,F48:F57)</f>
        <v>29477.26</v>
      </c>
      <c r="G58" s="12">
        <f>SUBTOTAL(9,G48:G57)</f>
        <v>7037.41</v>
      </c>
      <c r="H58" s="12">
        <f>SUBTOTAL(9,H48:H57)</f>
        <v>5407.34</v>
      </c>
      <c r="I58" s="12">
        <f>SUBTOTAL(9,I48:I57)</f>
        <v>21039.47</v>
      </c>
      <c r="J58" s="12">
        <f>SUBTOTAL(9,J48:J57)</f>
        <v>10067.86</v>
      </c>
      <c r="K58" s="13"/>
      <c r="L58" s="13"/>
      <c r="M58" s="13"/>
      <c r="N58" s="12">
        <f>SUBTOTAL(9,N48:N57)</f>
        <v>7037.41</v>
      </c>
      <c r="O58" s="12">
        <f>SUBTOTAL(9,O48:O57)</f>
        <v>0</v>
      </c>
      <c r="P58" s="12">
        <f>SUBTOTAL(9,P48:P57)</f>
        <v>7037.41</v>
      </c>
      <c r="Q58" s="5"/>
    </row>
    <row r="59" spans="1:17" hidden="1" outlineLevel="2">
      <c r="A59" s="1">
        <v>44713</v>
      </c>
      <c r="B59" s="2" t="s">
        <v>18</v>
      </c>
      <c r="C59" s="2" t="s">
        <v>19</v>
      </c>
      <c r="D59" s="2" t="s">
        <v>20</v>
      </c>
      <c r="E59" s="2" t="s">
        <v>21</v>
      </c>
      <c r="F59" s="3">
        <v>402.79</v>
      </c>
      <c r="G59" s="3">
        <v>0</v>
      </c>
      <c r="H59" s="3"/>
      <c r="I59" s="3"/>
      <c r="J59" s="3">
        <v>402.79</v>
      </c>
      <c r="K59" s="4">
        <v>0</v>
      </c>
      <c r="L59" s="4">
        <v>0</v>
      </c>
      <c r="M59" s="4">
        <v>0</v>
      </c>
      <c r="N59" s="3">
        <v>0</v>
      </c>
      <c r="O59" s="3">
        <v>0</v>
      </c>
      <c r="P59" s="3">
        <v>0</v>
      </c>
      <c r="Q59" s="5">
        <v>0</v>
      </c>
    </row>
    <row r="60" spans="1:17" hidden="1" outlineLevel="2">
      <c r="A60" s="1">
        <v>44713</v>
      </c>
      <c r="B60" s="2" t="s">
        <v>18</v>
      </c>
      <c r="C60" s="2" t="s">
        <v>19</v>
      </c>
      <c r="D60" s="2" t="s">
        <v>32</v>
      </c>
      <c r="E60" s="2" t="s">
        <v>29</v>
      </c>
      <c r="F60" s="3">
        <v>54.16</v>
      </c>
      <c r="G60" s="3">
        <v>54.16</v>
      </c>
      <c r="H60" s="3">
        <v>41.78</v>
      </c>
      <c r="I60" s="3">
        <v>0</v>
      </c>
      <c r="J60" s="3">
        <v>66.540000000000006</v>
      </c>
      <c r="K60" s="4">
        <v>1.8413999999999999</v>
      </c>
      <c r="L60" s="4">
        <v>0</v>
      </c>
      <c r="M60" s="4">
        <v>1.8413999999999999</v>
      </c>
      <c r="N60" s="3">
        <v>54.16</v>
      </c>
      <c r="O60" s="3">
        <v>0</v>
      </c>
      <c r="P60" s="3">
        <v>54.16</v>
      </c>
      <c r="Q60" s="5">
        <v>494.2</v>
      </c>
    </row>
    <row r="61" spans="1:17" hidden="1" outlineLevel="2">
      <c r="A61" s="1">
        <v>44713</v>
      </c>
      <c r="B61" s="2" t="s">
        <v>18</v>
      </c>
      <c r="C61" s="2" t="s">
        <v>19</v>
      </c>
      <c r="D61" s="2" t="s">
        <v>28</v>
      </c>
      <c r="E61" s="2" t="s">
        <v>29</v>
      </c>
      <c r="F61" s="3">
        <v>28.07</v>
      </c>
      <c r="G61" s="3">
        <v>0</v>
      </c>
      <c r="H61" s="3">
        <v>12.55</v>
      </c>
      <c r="I61" s="3">
        <v>0</v>
      </c>
      <c r="J61" s="3">
        <v>15.52</v>
      </c>
      <c r="K61" s="4">
        <v>0</v>
      </c>
      <c r="L61" s="4">
        <v>0</v>
      </c>
      <c r="M61" s="4">
        <v>0</v>
      </c>
      <c r="N61" s="3">
        <v>0</v>
      </c>
      <c r="O61" s="3">
        <v>0</v>
      </c>
      <c r="P61" s="3">
        <v>0</v>
      </c>
      <c r="Q61" s="5">
        <v>0</v>
      </c>
    </row>
    <row r="62" spans="1:17" outlineLevel="2">
      <c r="A62" s="1">
        <v>44713</v>
      </c>
      <c r="B62" s="2" t="s">
        <v>18</v>
      </c>
      <c r="C62" s="2" t="s">
        <v>19</v>
      </c>
      <c r="D62" s="2" t="s">
        <v>19</v>
      </c>
      <c r="E62" s="2" t="s">
        <v>30</v>
      </c>
      <c r="F62" s="3">
        <v>10067.86</v>
      </c>
      <c r="G62" s="3">
        <v>7037.41</v>
      </c>
      <c r="H62" s="3">
        <v>7094.03</v>
      </c>
      <c r="I62" s="3">
        <v>0</v>
      </c>
      <c r="J62" s="3">
        <v>10011.24</v>
      </c>
      <c r="K62" s="4">
        <v>494.2</v>
      </c>
      <c r="L62" s="4">
        <v>0</v>
      </c>
      <c r="M62" s="4">
        <v>494.2</v>
      </c>
      <c r="N62" s="3">
        <v>7037.41</v>
      </c>
      <c r="O62" s="3">
        <v>0</v>
      </c>
      <c r="P62" s="3">
        <v>7037.41</v>
      </c>
      <c r="Q62" s="5">
        <v>494.2</v>
      </c>
    </row>
    <row r="63" spans="1:17" hidden="1" outlineLevel="2">
      <c r="A63" s="1">
        <v>44713</v>
      </c>
      <c r="B63" s="2" t="s">
        <v>18</v>
      </c>
      <c r="C63" s="2" t="s">
        <v>19</v>
      </c>
      <c r="D63" s="2" t="s">
        <v>19</v>
      </c>
      <c r="E63" s="2" t="s">
        <v>31</v>
      </c>
      <c r="F63" s="3">
        <v>792.08</v>
      </c>
      <c r="G63" s="3">
        <v>523.9</v>
      </c>
      <c r="H63" s="3">
        <v>528.91</v>
      </c>
      <c r="I63" s="3">
        <v>0</v>
      </c>
      <c r="J63" s="3">
        <v>787.07</v>
      </c>
      <c r="K63" s="4">
        <v>116.42400000000001</v>
      </c>
      <c r="L63" s="4">
        <v>0</v>
      </c>
      <c r="M63" s="4">
        <v>116.42400000000001</v>
      </c>
      <c r="N63" s="3">
        <v>523.9</v>
      </c>
      <c r="O63" s="3">
        <v>0</v>
      </c>
      <c r="P63" s="3">
        <v>523.9</v>
      </c>
      <c r="Q63" s="5">
        <v>494.2</v>
      </c>
    </row>
    <row r="64" spans="1:17" ht="14.25" hidden="1" outlineLevel="1">
      <c r="A64" s="9" t="s">
        <v>39</v>
      </c>
      <c r="B64" s="2"/>
      <c r="C64" s="2"/>
      <c r="D64" s="2"/>
      <c r="E64" s="2"/>
      <c r="F64" s="12">
        <f>SUBTOTAL(9,F59:F63)</f>
        <v>10067.86</v>
      </c>
      <c r="G64" s="12">
        <f>SUBTOTAL(9,G59:G63)</f>
        <v>7037.41</v>
      </c>
      <c r="H64" s="12">
        <f>SUBTOTAL(9,H59:H63)</f>
        <v>7094.03</v>
      </c>
      <c r="I64" s="12">
        <f>SUBTOTAL(9,I59:I63)</f>
        <v>0</v>
      </c>
      <c r="J64" s="12">
        <f>SUBTOTAL(9,J59:J63)</f>
        <v>10011.24</v>
      </c>
      <c r="K64" s="13"/>
      <c r="L64" s="13"/>
      <c r="M64" s="13"/>
      <c r="N64" s="12">
        <f>SUBTOTAL(9,N59:N63)</f>
        <v>7037.41</v>
      </c>
      <c r="O64" s="12">
        <f>SUBTOTAL(9,O59:O63)</f>
        <v>0</v>
      </c>
      <c r="P64" s="12">
        <f>SUBTOTAL(9,P59:P63)</f>
        <v>7037.41</v>
      </c>
      <c r="Q64" s="5"/>
    </row>
    <row r="65" spans="1:17" hidden="1" outlineLevel="2">
      <c r="A65" s="1">
        <v>44743</v>
      </c>
      <c r="B65" s="2" t="s">
        <v>18</v>
      </c>
      <c r="C65" s="2" t="s">
        <v>19</v>
      </c>
      <c r="D65" s="2" t="s">
        <v>20</v>
      </c>
      <c r="E65" s="2" t="s">
        <v>21</v>
      </c>
      <c r="F65" s="3">
        <v>402.79</v>
      </c>
      <c r="G65" s="3">
        <v>0</v>
      </c>
      <c r="H65" s="3"/>
      <c r="I65" s="3"/>
      <c r="J65" s="3">
        <v>402.79</v>
      </c>
      <c r="K65" s="4">
        <v>0</v>
      </c>
      <c r="L65" s="4">
        <v>0</v>
      </c>
      <c r="M65" s="4">
        <v>0</v>
      </c>
      <c r="N65" s="3">
        <v>0</v>
      </c>
      <c r="O65" s="3">
        <v>0</v>
      </c>
      <c r="P65" s="3">
        <v>0</v>
      </c>
      <c r="Q65" s="5">
        <v>0</v>
      </c>
    </row>
    <row r="66" spans="1:17" hidden="1" outlineLevel="2">
      <c r="A66" s="1">
        <v>44743</v>
      </c>
      <c r="B66" s="2" t="s">
        <v>18</v>
      </c>
      <c r="C66" s="2" t="s">
        <v>19</v>
      </c>
      <c r="D66" s="2" t="s">
        <v>32</v>
      </c>
      <c r="E66" s="2" t="s">
        <v>29</v>
      </c>
      <c r="F66" s="3">
        <v>66.540000000000006</v>
      </c>
      <c r="G66" s="3">
        <v>55.03</v>
      </c>
      <c r="H66" s="3">
        <v>48.44</v>
      </c>
      <c r="I66" s="3">
        <v>0</v>
      </c>
      <c r="J66" s="3">
        <v>73.13</v>
      </c>
      <c r="K66" s="4">
        <v>1.8413999999999999</v>
      </c>
      <c r="L66" s="4">
        <v>0</v>
      </c>
      <c r="M66" s="4">
        <v>1.8413999999999999</v>
      </c>
      <c r="N66" s="3">
        <v>55.03</v>
      </c>
      <c r="O66" s="3">
        <v>0</v>
      </c>
      <c r="P66" s="3">
        <v>55.03</v>
      </c>
      <c r="Q66" s="5">
        <v>494.2</v>
      </c>
    </row>
    <row r="67" spans="1:17" hidden="1" outlineLevel="2">
      <c r="A67" s="1">
        <v>44743</v>
      </c>
      <c r="B67" s="2" t="s">
        <v>18</v>
      </c>
      <c r="C67" s="2" t="s">
        <v>19</v>
      </c>
      <c r="D67" s="2" t="s">
        <v>28</v>
      </c>
      <c r="E67" s="2" t="s">
        <v>29</v>
      </c>
      <c r="F67" s="3">
        <v>15.52</v>
      </c>
      <c r="G67" s="3">
        <v>0</v>
      </c>
      <c r="H67" s="3">
        <v>1.98</v>
      </c>
      <c r="I67" s="3">
        <v>0</v>
      </c>
      <c r="J67" s="3">
        <v>13.54</v>
      </c>
      <c r="K67" s="4">
        <v>0</v>
      </c>
      <c r="L67" s="4">
        <v>0</v>
      </c>
      <c r="M67" s="4">
        <v>0</v>
      </c>
      <c r="N67" s="3">
        <v>0</v>
      </c>
      <c r="O67" s="3">
        <v>0</v>
      </c>
      <c r="P67" s="3">
        <v>0</v>
      </c>
      <c r="Q67" s="5">
        <v>0</v>
      </c>
    </row>
    <row r="68" spans="1:17" outlineLevel="2">
      <c r="A68" s="1">
        <v>44743</v>
      </c>
      <c r="B68" s="2" t="s">
        <v>18</v>
      </c>
      <c r="C68" s="2" t="s">
        <v>19</v>
      </c>
      <c r="D68" s="2" t="s">
        <v>19</v>
      </c>
      <c r="E68" s="2" t="s">
        <v>30</v>
      </c>
      <c r="F68" s="3">
        <v>10011.24</v>
      </c>
      <c r="G68" s="3">
        <v>7037.41</v>
      </c>
      <c r="H68" s="3">
        <v>6551.09</v>
      </c>
      <c r="I68" s="3">
        <v>0</v>
      </c>
      <c r="J68" s="3">
        <v>10497.56</v>
      </c>
      <c r="K68" s="4">
        <v>494.2</v>
      </c>
      <c r="L68" s="4">
        <v>0</v>
      </c>
      <c r="M68" s="4">
        <v>494.2</v>
      </c>
      <c r="N68" s="3">
        <v>7037.41</v>
      </c>
      <c r="O68" s="3">
        <v>0</v>
      </c>
      <c r="P68" s="3">
        <v>7037.41</v>
      </c>
      <c r="Q68" s="5">
        <v>494.2</v>
      </c>
    </row>
    <row r="69" spans="1:17" hidden="1" outlineLevel="2">
      <c r="A69" s="1">
        <v>44743</v>
      </c>
      <c r="B69" s="2" t="s">
        <v>18</v>
      </c>
      <c r="C69" s="2" t="s">
        <v>19</v>
      </c>
      <c r="D69" s="2" t="s">
        <v>19</v>
      </c>
      <c r="E69" s="2" t="s">
        <v>31</v>
      </c>
      <c r="F69" s="3">
        <v>787.07</v>
      </c>
      <c r="G69" s="3">
        <v>550.67999999999995</v>
      </c>
      <c r="H69" s="3">
        <v>487.92</v>
      </c>
      <c r="I69" s="3">
        <v>0</v>
      </c>
      <c r="J69" s="3">
        <v>849.83</v>
      </c>
      <c r="K69" s="4">
        <v>116.42400000000001</v>
      </c>
      <c r="L69" s="4">
        <v>0</v>
      </c>
      <c r="M69" s="4">
        <v>116.42400000000001</v>
      </c>
      <c r="N69" s="3">
        <v>550.67999999999995</v>
      </c>
      <c r="O69" s="3">
        <v>0</v>
      </c>
      <c r="P69" s="3">
        <v>550.67999999999995</v>
      </c>
      <c r="Q69" s="5">
        <v>494.2</v>
      </c>
    </row>
    <row r="70" spans="1:17" ht="14.25" hidden="1" outlineLevel="1">
      <c r="A70" s="11" t="s">
        <v>40</v>
      </c>
      <c r="B70" s="10"/>
      <c r="C70" s="10"/>
      <c r="D70" s="10"/>
      <c r="E70" s="10"/>
      <c r="F70" s="12">
        <f>SUBTOTAL(9,F65:F69)</f>
        <v>10011.24</v>
      </c>
      <c r="G70" s="12">
        <f>SUBTOTAL(9,G65:G69)</f>
        <v>7037.41</v>
      </c>
      <c r="H70" s="12">
        <f>SUBTOTAL(9,H65:H69)</f>
        <v>6551.09</v>
      </c>
      <c r="I70" s="12">
        <f>SUBTOTAL(9,I65:I69)</f>
        <v>0</v>
      </c>
      <c r="J70" s="12">
        <f>SUBTOTAL(9,J65:J69)</f>
        <v>10497.56</v>
      </c>
      <c r="K70" s="13"/>
      <c r="L70" s="13"/>
      <c r="M70" s="13"/>
      <c r="N70" s="12">
        <f>SUBTOTAL(9,N65:N69)</f>
        <v>7037.41</v>
      </c>
      <c r="O70" s="12">
        <f>SUBTOTAL(9,O65:O69)</f>
        <v>0</v>
      </c>
      <c r="P70" s="12">
        <f>SUBTOTAL(9,P65:P69)</f>
        <v>7037.41</v>
      </c>
      <c r="Q70" s="5"/>
    </row>
    <row r="71" spans="1:17" ht="14.25" collapsed="1">
      <c r="A71" s="9" t="s">
        <v>41</v>
      </c>
      <c r="B71" s="2"/>
      <c r="C71" s="2"/>
      <c r="D71" s="2"/>
      <c r="E71" s="2"/>
      <c r="F71" s="12">
        <f>SUBTOTAL(9,F8:F69)</f>
        <v>155125.71000000002</v>
      </c>
      <c r="G71" s="12">
        <f>SUBTOTAL(9,G8:G69)</f>
        <v>49261.87000000001</v>
      </c>
      <c r="H71" s="12">
        <f>SUBTOTAL(9,H8:H69)</f>
        <v>41823.710000000006</v>
      </c>
      <c r="I71" s="12">
        <f>SUBTOTAL(9,I8:I69)</f>
        <v>21039.47</v>
      </c>
      <c r="J71" s="12">
        <f>SUBTOTAL(9,J8:J69)</f>
        <v>141524.40000000002</v>
      </c>
      <c r="K71" s="13"/>
      <c r="L71" s="13"/>
      <c r="M71" s="13"/>
      <c r="N71" s="12">
        <f>SUBTOTAL(9,N8:N69)</f>
        <v>49261.87000000001</v>
      </c>
      <c r="O71" s="12">
        <f>SUBTOTAL(9,O8:O69)</f>
        <v>0</v>
      </c>
      <c r="P71" s="12">
        <f>SUBTOTAL(9,P8:P69)</f>
        <v>49261.87000000001</v>
      </c>
      <c r="Q71" s="5"/>
    </row>
  </sheetData>
  <autoFilter ref="A7:AP70">
    <filterColumn colId="4">
      <filters>
        <filter val="Содержание жилья (кв.м)"/>
      </filters>
    </filterColumn>
  </autoFilter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2022 январь-июль</vt:lpstr>
      <vt:lpstr>сведения о нач. и оплач. ср-вах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2022-08-03T02:33:36Z</dcterms:created>
  <dcterms:modified xsi:type="dcterms:W3CDTF">2022-08-03T05:55:11Z</dcterms:modified>
</cp:coreProperties>
</file>